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58.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20etj-sv21\国立江田島青少年交流の家\専門職\【要保存】プログラム・マニュアル\令和８年度研修プログラム\④実施届・物品利用申込書\03_完成（R8）\"/>
    </mc:Choice>
  </mc:AlternateContent>
  <xr:revisionPtr revIDLastSave="0" documentId="13_ncr:1_{5AC6FB5C-7DB9-40A3-8254-2B7372C1AA69}" xr6:coauthVersionLast="47" xr6:coauthVersionMax="47" xr10:uidLastSave="{00000000-0000-0000-0000-000000000000}"/>
  <bookViews>
    <workbookView xWindow="-120" yWindow="-120" windowWidth="29040" windowHeight="15840" tabRatio="681" xr2:uid="{00000000-000D-0000-FFFF-FFFF00000000}"/>
  </bookViews>
  <sheets>
    <sheet name="はじめに！" sheetId="7" r:id="rId1"/>
    <sheet name="カッター指導依頼書" sheetId="27" r:id="rId2"/>
    <sheet name="カッター乗船者名簿" sheetId="11" r:id="rId3"/>
    <sheet name="カヌー実施届" sheetId="12" r:id="rId4"/>
    <sheet name="水泳実施届" sheetId="13" r:id="rId5"/>
    <sheet name="野外炊事実施届" sheetId="22" r:id="rId6"/>
    <sheet name="防災野外炊事実施届 " sheetId="23" r:id="rId7"/>
    <sheet name="オリエンテーリング実施届" sheetId="24" r:id="rId8"/>
    <sheet name="水晶山登山実施届" sheetId="25" r:id="rId9"/>
    <sheet name="マリンウォッチング実施届" sheetId="15" r:id="rId10"/>
    <sheet name="ビーチコーミング実施届" sheetId="16" r:id="rId11"/>
    <sheet name="ナイトマリンハイク実施届" sheetId="17" r:id="rId12"/>
    <sheet name="ビーチキーホルダー研修実施届 " sheetId="30" r:id="rId13"/>
    <sheet name="海のひみつビーチキーホルダー研修実施届 " sheetId="29" r:id="rId14"/>
    <sheet name="物品利用希望書 " sheetId="33" r:id="rId15"/>
    <sheet name="貸出し物品一覧" sheetId="34" r:id="rId16"/>
    <sheet name="カッター指導依頼書 (2)" sheetId="20" r:id="rId17"/>
    <sheet name="カッター乗船者名簿 (2)" sheetId="21" r:id="rId18"/>
  </sheets>
  <definedNames>
    <definedName name="_xlnm.Print_Area" localSheetId="7">オリエンテーリング実施届!$A$2:$W$34</definedName>
    <definedName name="_xlnm.Print_Area" localSheetId="1">カッター指導依頼書!$A$2:$Y$60</definedName>
    <definedName name="_xlnm.Print_Area" localSheetId="16">'カッター指導依頼書 (2)'!$A$2:$Y$60</definedName>
    <definedName name="_xlnm.Print_Area" localSheetId="2">カッター乗船者名簿!$A$1:$K$110</definedName>
    <definedName name="_xlnm.Print_Area" localSheetId="17">'カッター乗船者名簿 (2)'!$A$1:$K$98</definedName>
    <definedName name="_xlnm.Print_Area" localSheetId="3">カヌー実施届!$A$2:$W$41</definedName>
    <definedName name="_xlnm.Print_Area" localSheetId="11">ナイトマリンハイク実施届!$A$2:$W$37</definedName>
    <definedName name="_xlnm.Print_Area" localSheetId="0">'はじめに！'!$A$1:$K$50</definedName>
    <definedName name="_xlnm.Print_Area" localSheetId="12">'ビーチキーホルダー研修実施届 '!$A$2:$W$42</definedName>
    <definedName name="_xlnm.Print_Area" localSheetId="10">ビーチコーミング実施届!$A$2:$W$37</definedName>
    <definedName name="_xlnm.Print_Area" localSheetId="9">マリンウォッチング実施届!$A$2:$W$37</definedName>
    <definedName name="_xlnm.Print_Area" localSheetId="13">'海のひみつビーチキーホルダー研修実施届 '!$A$2:$W$44</definedName>
    <definedName name="_xlnm.Print_Area" localSheetId="4">水泳実施届!$A$2:$W$41</definedName>
    <definedName name="_xlnm.Print_Area" localSheetId="8">水晶山登山実施届!$A$2:$W$33</definedName>
    <definedName name="_xlnm.Print_Area" localSheetId="15">貸出し物品一覧!$A$1:$G$44</definedName>
    <definedName name="_xlnm.Print_Area" localSheetId="14">'物品利用希望書 '!$A$1:$R$33</definedName>
    <definedName name="_xlnm.Print_Area" localSheetId="6">'防災野外炊事実施届 '!$A$2:$W$40</definedName>
    <definedName name="_xlnm.Print_Area" localSheetId="5">野外炊事実施届!$A$2:$W$42</definedName>
    <definedName name="_xlnm.Print_Titles" localSheetId="2">カッター乗船者名簿!$2:$5</definedName>
    <definedName name="_xlnm.Print_Titles" localSheetId="17">'カッター乗船者名簿 (2)'!$2:$5</definedName>
    <definedName name="_xlnm.Print_Titles" localSheetId="0">'はじめに！'!$9:$9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0" i="11" l="1"/>
  <c r="A1" i="33" l="1"/>
  <c r="K47" i="7"/>
  <c r="L6" i="33" l="1"/>
  <c r="I6" i="33"/>
  <c r="D6" i="33"/>
  <c r="D5" i="33"/>
  <c r="H6" i="33" l="1"/>
  <c r="Q42" i="29"/>
  <c r="P3" i="29"/>
  <c r="P3" i="30"/>
  <c r="P3" i="13"/>
  <c r="Q27" i="29"/>
  <c r="Q39" i="30"/>
  <c r="Q40" i="30"/>
  <c r="O5" i="29"/>
  <c r="O5" i="30"/>
  <c r="A1" i="30"/>
  <c r="A1" i="29"/>
  <c r="H14" i="29" l="1"/>
  <c r="Q41" i="29"/>
  <c r="H46" i="7"/>
  <c r="H45" i="7"/>
  <c r="H44" i="7"/>
  <c r="H43" i="7"/>
  <c r="H42" i="7"/>
  <c r="T24" i="30"/>
  <c r="S23" i="29"/>
  <c r="S25" i="17"/>
  <c r="S25" i="16"/>
  <c r="S25" i="15"/>
  <c r="H15" i="30"/>
  <c r="J98" i="21"/>
  <c r="D98" i="21"/>
  <c r="I97" i="21"/>
  <c r="C97" i="21"/>
  <c r="I96" i="21"/>
  <c r="C96" i="21"/>
  <c r="I95" i="21"/>
  <c r="C95" i="21"/>
  <c r="I94" i="21"/>
  <c r="C94" i="21"/>
  <c r="K93" i="21"/>
  <c r="J93" i="21"/>
  <c r="E93" i="21"/>
  <c r="D93" i="21"/>
  <c r="C33" i="20" s="1"/>
  <c r="G33" i="20" s="1"/>
  <c r="U33" i="20" s="1"/>
  <c r="O69" i="21"/>
  <c r="J67" i="21"/>
  <c r="D67" i="21"/>
  <c r="I66" i="21"/>
  <c r="C66" i="21"/>
  <c r="I65" i="21"/>
  <c r="C65" i="21"/>
  <c r="I64" i="21"/>
  <c r="C64" i="21"/>
  <c r="I63" i="21"/>
  <c r="C63" i="21"/>
  <c r="K62" i="21"/>
  <c r="E31" i="20" s="1"/>
  <c r="J62" i="21"/>
  <c r="E62" i="21"/>
  <c r="D62" i="21"/>
  <c r="O38" i="21"/>
  <c r="O5" i="21" s="1"/>
  <c r="J36" i="21"/>
  <c r="D36" i="21"/>
  <c r="I35" i="21"/>
  <c r="C35" i="21"/>
  <c r="I34" i="21"/>
  <c r="C34" i="21"/>
  <c r="I33" i="21"/>
  <c r="C33" i="21"/>
  <c r="I32" i="21"/>
  <c r="C32" i="21"/>
  <c r="K31" i="21"/>
  <c r="E27" i="20" s="1"/>
  <c r="J31" i="21"/>
  <c r="C27" i="20" s="1"/>
  <c r="G27" i="20" s="1"/>
  <c r="U27" i="20" s="1"/>
  <c r="E31" i="21"/>
  <c r="D31" i="21"/>
  <c r="O7" i="21"/>
  <c r="H5" i="21"/>
  <c r="D5" i="21"/>
  <c r="I1" i="21"/>
  <c r="K1" i="21" s="1"/>
  <c r="C1" i="21"/>
  <c r="A48" i="20"/>
  <c r="S35" i="20"/>
  <c r="E35" i="20"/>
  <c r="C35" i="20"/>
  <c r="G35" i="20" s="1"/>
  <c r="U35" i="20" s="1"/>
  <c r="S33" i="20"/>
  <c r="E33" i="20"/>
  <c r="S31" i="20"/>
  <c r="C31" i="20"/>
  <c r="S29" i="20"/>
  <c r="S37" i="20" s="1"/>
  <c r="E29" i="20"/>
  <c r="C29" i="20"/>
  <c r="G29" i="20" s="1"/>
  <c r="U29" i="20" s="1"/>
  <c r="S27" i="20"/>
  <c r="S25" i="20"/>
  <c r="E25" i="20"/>
  <c r="C25" i="20"/>
  <c r="L10" i="20"/>
  <c r="P7" i="20"/>
  <c r="A1" i="20"/>
  <c r="H15" i="17"/>
  <c r="O5" i="17"/>
  <c r="A1" i="17"/>
  <c r="H15" i="16"/>
  <c r="O5" i="16"/>
  <c r="A1" i="16"/>
  <c r="H15" i="15"/>
  <c r="O5" i="15"/>
  <c r="A1" i="15"/>
  <c r="H16" i="25"/>
  <c r="O6" i="25"/>
  <c r="A1" i="25"/>
  <c r="H16" i="24"/>
  <c r="O6" i="24"/>
  <c r="A1" i="24"/>
  <c r="H15" i="23"/>
  <c r="O5" i="23"/>
  <c r="A1" i="23"/>
  <c r="H15" i="22"/>
  <c r="O5" i="22"/>
  <c r="A1" i="22"/>
  <c r="I15" i="13"/>
  <c r="O5" i="13"/>
  <c r="A1" i="13"/>
  <c r="I15" i="12"/>
  <c r="O5" i="12"/>
  <c r="A1" i="12"/>
  <c r="J110" i="11"/>
  <c r="D110" i="11"/>
  <c r="I109" i="11"/>
  <c r="C109" i="11"/>
  <c r="I108" i="11"/>
  <c r="C108" i="11"/>
  <c r="I107" i="11"/>
  <c r="C107" i="11"/>
  <c r="I106" i="11"/>
  <c r="C106" i="11"/>
  <c r="K105" i="11"/>
  <c r="J105" i="11"/>
  <c r="E105" i="11"/>
  <c r="D105" i="11"/>
  <c r="O77" i="11"/>
  <c r="J75" i="11"/>
  <c r="D75" i="11"/>
  <c r="I74" i="11"/>
  <c r="C74" i="11"/>
  <c r="I73" i="11"/>
  <c r="C73" i="11"/>
  <c r="I72" i="11"/>
  <c r="C72" i="11"/>
  <c r="I71" i="11"/>
  <c r="C71" i="11"/>
  <c r="K70" i="11"/>
  <c r="E31" i="27" s="1"/>
  <c r="J70" i="11"/>
  <c r="C31" i="27" s="1"/>
  <c r="G31" i="27" s="1"/>
  <c r="U31" i="27" s="1"/>
  <c r="E70" i="11"/>
  <c r="D70" i="11"/>
  <c r="O42" i="11"/>
  <c r="D40" i="11"/>
  <c r="I39" i="11"/>
  <c r="C39" i="11"/>
  <c r="I38" i="11"/>
  <c r="C38" i="11"/>
  <c r="I37" i="11"/>
  <c r="C37" i="11"/>
  <c r="I36" i="11"/>
  <c r="C36" i="11"/>
  <c r="K35" i="11"/>
  <c r="E27" i="27" s="1"/>
  <c r="E37" i="27" s="1"/>
  <c r="J35" i="11"/>
  <c r="C27" i="27" s="1"/>
  <c r="G27" i="27" s="1"/>
  <c r="U27" i="27" s="1"/>
  <c r="E35" i="11"/>
  <c r="D35" i="11"/>
  <c r="H5" i="11"/>
  <c r="D5" i="11"/>
  <c r="I1" i="11"/>
  <c r="K1" i="11" s="1"/>
  <c r="C1" i="11"/>
  <c r="A48" i="27"/>
  <c r="S35" i="27"/>
  <c r="E35" i="27"/>
  <c r="C35" i="27"/>
  <c r="G35" i="27" s="1"/>
  <c r="U35" i="27" s="1"/>
  <c r="S33" i="27"/>
  <c r="E33" i="27"/>
  <c r="C33" i="27"/>
  <c r="G33" i="27" s="1"/>
  <c r="U33" i="27" s="1"/>
  <c r="S31" i="27"/>
  <c r="S29" i="27"/>
  <c r="E29" i="27"/>
  <c r="G29" i="27" s="1"/>
  <c r="U29" i="27" s="1"/>
  <c r="C29" i="27"/>
  <c r="S27" i="27"/>
  <c r="S37" i="27" s="1"/>
  <c r="S25" i="27"/>
  <c r="E25" i="27"/>
  <c r="C25" i="27"/>
  <c r="L10" i="27"/>
  <c r="P7" i="27"/>
  <c r="A1" i="27"/>
  <c r="G48" i="7"/>
  <c r="D46" i="7"/>
  <c r="D45" i="7"/>
  <c r="D44" i="7"/>
  <c r="D43" i="7"/>
  <c r="D42" i="7"/>
  <c r="J41" i="7"/>
  <c r="H41" i="7"/>
  <c r="F41" i="7"/>
  <c r="D41" i="7"/>
  <c r="H40" i="7"/>
  <c r="D40" i="7"/>
  <c r="H39" i="7"/>
  <c r="D39" i="7"/>
  <c r="H38" i="7"/>
  <c r="D38" i="7"/>
  <c r="H37" i="7"/>
  <c r="D37" i="7"/>
  <c r="H36" i="7"/>
  <c r="D36" i="7"/>
  <c r="H35" i="7"/>
  <c r="D35" i="7"/>
  <c r="H34" i="7"/>
  <c r="D34" i="7"/>
  <c r="J7" i="7"/>
  <c r="D7" i="7" s="1"/>
  <c r="I7" i="7"/>
  <c r="G2" i="7" s="1"/>
  <c r="F7" i="7"/>
  <c r="H6" i="7"/>
  <c r="H5" i="7"/>
  <c r="H4" i="7"/>
  <c r="P3" i="22" s="1"/>
  <c r="G4" i="7"/>
  <c r="AA5" i="29"/>
  <c r="E37" i="20" l="1"/>
  <c r="C37" i="20"/>
  <c r="G31" i="20"/>
  <c r="U31" i="20" s="1"/>
  <c r="C37" i="27"/>
  <c r="P3" i="15"/>
  <c r="P4" i="24"/>
  <c r="P3" i="17"/>
  <c r="G25" i="20"/>
  <c r="G25" i="27"/>
  <c r="P3" i="23"/>
  <c r="P4" i="25"/>
  <c r="P3" i="16"/>
  <c r="P3" i="12"/>
  <c r="J5" i="21"/>
  <c r="J5" i="11"/>
  <c r="G37" i="27" l="1"/>
  <c r="U25" i="27"/>
  <c r="U37" i="27" s="1"/>
  <c r="G37" i="20"/>
  <c r="U25" i="20"/>
  <c r="U37" i="20" s="1"/>
  <c r="L47" i="20"/>
  <c r="I47" i="20"/>
  <c r="L47" i="27"/>
  <c r="I47" i="27"/>
  <c r="S27" i="25"/>
  <c r="S28" i="24"/>
  <c r="P22" i="23"/>
  <c r="P24" i="22" l="1"/>
  <c r="O5" i="11" l="1"/>
  <c r="N26" i="13" l="1"/>
  <c r="J26" i="13"/>
  <c r="F26" i="13"/>
  <c r="R26" i="13" s="1"/>
  <c r="R25" i="13"/>
  <c r="R24" i="13"/>
  <c r="R25" i="12"/>
  <c r="R24" i="12"/>
  <c r="J26" i="12"/>
  <c r="N26" i="12"/>
  <c r="F26" i="12"/>
  <c r="R26" i="12" l="1"/>
  <c r="T2" i="27" l="1"/>
  <c r="T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4" authorId="0" shapeId="0" xr:uid="{00000000-0006-0000-0000-000001000000}">
      <text>
        <r>
          <rPr>
            <b/>
            <sz val="9"/>
            <color indexed="81"/>
            <rFont val="MS P ゴシック"/>
            <family val="3"/>
            <charset val="128"/>
          </rPr>
          <t>数字のみ入力してください。</t>
        </r>
      </text>
    </comment>
    <comment ref="E4" authorId="0" shapeId="0" xr:uid="{00000000-0006-0000-0000-000002000000}">
      <text>
        <r>
          <rPr>
            <b/>
            <sz val="9"/>
            <color indexed="81"/>
            <rFont val="MS P ゴシック"/>
            <family val="3"/>
            <charset val="128"/>
          </rPr>
          <t>数字のみを入力してください。</t>
        </r>
      </text>
    </comment>
    <comment ref="F4" authorId="0" shapeId="0" xr:uid="{00000000-0006-0000-0000-000003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E5" authorId="0" shapeId="0" xr:uid="{00000000-0006-0000-0000-000004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F5" authorId="0" shapeId="0" xr:uid="{00000000-0006-0000-0000-000005000000}">
      <text>
        <r>
          <rPr>
            <b/>
            <sz val="9"/>
            <color indexed="81"/>
            <rFont val="MS P ゴシック"/>
            <family val="3"/>
            <charset val="128"/>
          </rPr>
          <t>数字のみを入力してください</t>
        </r>
      </text>
    </comment>
    <comment ref="G5" authorId="0" shapeId="0" xr:uid="{00000000-0006-0000-0000-000006000000}">
      <text>
        <r>
          <rPr>
            <b/>
            <sz val="9"/>
            <color indexed="81"/>
            <rFont val="MS P ゴシック"/>
            <family val="3"/>
            <charset val="128"/>
          </rPr>
          <t>数字のみを入力してください</t>
        </r>
      </text>
    </comment>
    <comment ref="F6" authorId="0" shapeId="0" xr:uid="{00000000-0006-0000-0000-000007000000}">
      <text>
        <r>
          <rPr>
            <b/>
            <sz val="9"/>
            <color indexed="81"/>
            <rFont val="MS P ゴシック"/>
            <family val="3"/>
            <charset val="128"/>
          </rPr>
          <t>数字のみを入力してください</t>
        </r>
      </text>
    </comment>
    <comment ref="G6" authorId="0" shapeId="0" xr:uid="{00000000-0006-0000-0000-000008000000}">
      <text>
        <r>
          <rPr>
            <b/>
            <sz val="9"/>
            <color indexed="81"/>
            <rFont val="MS P ゴシック"/>
            <family val="3"/>
            <charset val="128"/>
          </rPr>
          <t>数字のみを入力してください</t>
        </r>
      </text>
    </comment>
    <comment ref="A11" authorId="0" shapeId="0" xr:uid="{00000000-0006-0000-0000-000009000000}">
      <text>
        <r>
          <rPr>
            <b/>
            <sz val="9"/>
            <color indexed="81"/>
            <rFont val="MS P ゴシック"/>
            <family val="3"/>
            <charset val="128"/>
          </rPr>
          <t>団体組織の代表者</t>
        </r>
      </text>
    </comment>
    <comment ref="A14" authorId="0" shapeId="0" xr:uid="{00000000-0006-0000-0000-00000A000000}">
      <text>
        <r>
          <rPr>
            <b/>
            <sz val="9"/>
            <color indexed="81"/>
            <rFont val="MS P ゴシック"/>
            <family val="3"/>
            <charset val="128"/>
          </rPr>
          <t>当日来所される方の中での代表責任者</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600-000001000000}">
      <text>
        <r>
          <rPr>
            <b/>
            <sz val="9"/>
            <color indexed="81"/>
            <rFont val="MS P ゴシック"/>
            <family val="3"/>
            <charset val="128"/>
          </rPr>
          <t>数字のみを入力してください。</t>
        </r>
      </text>
    </comment>
    <comment ref="F15" authorId="0" shapeId="0" xr:uid="{00000000-0006-0000-06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2F87FE38-9279-49BF-8867-1C7B68463ED8}">
      <text>
        <r>
          <rPr>
            <b/>
            <sz val="9"/>
            <color indexed="81"/>
            <rFont val="MS P ゴシック"/>
            <family val="3"/>
            <charset val="128"/>
          </rPr>
          <t>数字のみを入力してください。</t>
        </r>
      </text>
    </comment>
    <comment ref="I25" authorId="0" shapeId="0" xr:uid="{C647A26E-7E5F-40A2-862F-CBCCAACF1A53}">
      <text>
        <r>
          <rPr>
            <b/>
            <sz val="9"/>
            <color indexed="81"/>
            <rFont val="MS P ゴシック"/>
            <family val="3"/>
            <charset val="128"/>
          </rPr>
          <t>数字のみを入力してください。</t>
        </r>
      </text>
    </comment>
    <comment ref="N25" authorId="0" shapeId="0" xr:uid="{82F97153-4D63-41F0-B24F-2C7A793E04AE}">
      <text>
        <r>
          <rPr>
            <b/>
            <sz val="9"/>
            <color indexed="81"/>
            <rFont val="MS P ゴシック"/>
            <family val="3"/>
            <charset val="128"/>
          </rPr>
          <t>数字のみを入力してください。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700-000001000000}">
      <text>
        <r>
          <rPr>
            <b/>
            <sz val="9"/>
            <color indexed="81"/>
            <rFont val="MS P ゴシック"/>
            <family val="3"/>
            <charset val="128"/>
          </rPr>
          <t>数字のみを入力してください。</t>
        </r>
      </text>
    </comment>
    <comment ref="F15" authorId="0" shapeId="0" xr:uid="{00000000-0006-0000-07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2D157E0B-2458-499A-A849-F378AE3B2F23}">
      <text>
        <r>
          <rPr>
            <b/>
            <sz val="9"/>
            <color indexed="81"/>
            <rFont val="MS P ゴシック"/>
            <family val="3"/>
            <charset val="128"/>
          </rPr>
          <t>数字のみを入力してください。</t>
        </r>
      </text>
    </comment>
    <comment ref="I25" authorId="0" shapeId="0" xr:uid="{42B1CFF3-E244-4F6F-B428-0F894BD206C0}">
      <text>
        <r>
          <rPr>
            <b/>
            <sz val="9"/>
            <color indexed="81"/>
            <rFont val="MS P ゴシック"/>
            <family val="3"/>
            <charset val="128"/>
          </rPr>
          <t>数字のみを入力してください。</t>
        </r>
      </text>
    </comment>
    <comment ref="N25" authorId="0" shapeId="0" xr:uid="{41F94C71-AFC6-44C0-A110-0CE0FDB1C78D}">
      <text>
        <r>
          <rPr>
            <b/>
            <sz val="9"/>
            <color indexed="81"/>
            <rFont val="MS P ゴシック"/>
            <family val="3"/>
            <charset val="128"/>
          </rPr>
          <t>数字のみを入力してください。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E35BA6F0-5D8A-493D-8B6D-CB466258FB7A}">
      <text>
        <r>
          <rPr>
            <b/>
            <sz val="9"/>
            <color indexed="81"/>
            <rFont val="MS P ゴシック"/>
            <family val="3"/>
            <charset val="128"/>
          </rPr>
          <t>数字のみを入力してください。</t>
        </r>
      </text>
    </comment>
    <comment ref="F15" authorId="0" shapeId="0" xr:uid="{E4EDE7D6-0260-4BAB-BC70-CF75366E31A0}">
      <text>
        <r>
          <rPr>
            <b/>
            <sz val="9"/>
            <color indexed="81"/>
            <rFont val="MS P ゴシック"/>
            <family val="3"/>
            <charset val="128"/>
          </rPr>
          <t>数字のみを入力してください。</t>
        </r>
        <r>
          <rPr>
            <sz val="9"/>
            <color indexed="81"/>
            <rFont val="MS P ゴシック"/>
            <family val="3"/>
            <charset val="128"/>
          </rPr>
          <t xml:space="preserve">
</t>
        </r>
      </text>
    </comment>
    <comment ref="D24" authorId="0" shapeId="0" xr:uid="{43751FB9-519B-443A-AEFD-88B445AC09E1}">
      <text>
        <r>
          <rPr>
            <b/>
            <sz val="9"/>
            <color indexed="81"/>
            <rFont val="MS P ゴシック"/>
            <family val="3"/>
            <charset val="128"/>
          </rPr>
          <t>数字のみを入力してください。</t>
        </r>
      </text>
    </comment>
    <comment ref="I24" authorId="0" shapeId="0" xr:uid="{56979A0E-E1EB-4895-9FC4-CDDCCCC13870}">
      <text>
        <r>
          <rPr>
            <b/>
            <sz val="9"/>
            <color indexed="81"/>
            <rFont val="MS P ゴシック"/>
            <family val="3"/>
            <charset val="128"/>
          </rPr>
          <t>数字のみを入力してください。</t>
        </r>
      </text>
    </comment>
    <comment ref="N24" authorId="0" shapeId="0" xr:uid="{28DCEA2C-23B7-4F56-A193-B30F58144AE9}">
      <text>
        <r>
          <rPr>
            <b/>
            <sz val="9"/>
            <color indexed="81"/>
            <rFont val="MS P ゴシック"/>
            <family val="3"/>
            <charset val="128"/>
          </rPr>
          <t>数字のみを入力してください。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netone</author>
    <author>国立青少年教育振興機構</author>
  </authors>
  <commentList>
    <comment ref="D14" authorId="0" shapeId="0" xr:uid="{BD718E36-0C9E-437F-ABC0-7146792418D6}">
      <text>
        <r>
          <rPr>
            <b/>
            <sz val="9"/>
            <color indexed="81"/>
            <rFont val="MS P ゴシック"/>
            <family val="3"/>
            <charset val="128"/>
          </rPr>
          <t>数字のみを入力してください。</t>
        </r>
      </text>
    </comment>
    <comment ref="F14" authorId="0" shapeId="0" xr:uid="{22C5E547-8DDC-4F92-A00D-076A77A1E6B8}">
      <text>
        <r>
          <rPr>
            <b/>
            <sz val="9"/>
            <color indexed="81"/>
            <rFont val="MS P ゴシック"/>
            <family val="3"/>
            <charset val="128"/>
          </rPr>
          <t>数字のみを入力してください。</t>
        </r>
        <r>
          <rPr>
            <sz val="9"/>
            <color indexed="81"/>
            <rFont val="MS P ゴシック"/>
            <family val="3"/>
            <charset val="128"/>
          </rPr>
          <t xml:space="preserve">
</t>
        </r>
      </text>
    </comment>
    <comment ref="D23" authorId="0" shapeId="0" xr:uid="{300B5007-2BD0-4FFB-AFE1-CA0AC14F8E47}">
      <text>
        <r>
          <rPr>
            <b/>
            <sz val="9"/>
            <color indexed="81"/>
            <rFont val="MS P ゴシック"/>
            <family val="3"/>
            <charset val="128"/>
          </rPr>
          <t>数字のみを入力してください。</t>
        </r>
      </text>
    </comment>
    <comment ref="I23" authorId="0" shapeId="0" xr:uid="{BD70165D-C4DA-4071-BAAB-6B306B942251}">
      <text>
        <r>
          <rPr>
            <b/>
            <sz val="9"/>
            <color indexed="81"/>
            <rFont val="MS P ゴシック"/>
            <family val="3"/>
            <charset val="128"/>
          </rPr>
          <t>数字のみを入力してください。</t>
        </r>
      </text>
    </comment>
    <comment ref="N23" authorId="0" shapeId="0" xr:uid="{D6B2C34D-0BFD-4664-941C-19CAFBA25A13}">
      <text>
        <r>
          <rPr>
            <b/>
            <sz val="9"/>
            <color indexed="81"/>
            <rFont val="MS P ゴシック"/>
            <family val="3"/>
            <charset val="128"/>
          </rPr>
          <t>数字のみを入力してください。</t>
        </r>
      </text>
    </comment>
    <comment ref="D27" authorId="0" shapeId="0" xr:uid="{4C4E14D2-9FB2-4B56-8C4A-BA1A32B852E5}">
      <text>
        <r>
          <rPr>
            <b/>
            <sz val="9"/>
            <color indexed="81"/>
            <rFont val="MS P ゴシック"/>
            <family val="3"/>
            <charset val="128"/>
          </rPr>
          <t>数字のみを入力してください。</t>
        </r>
      </text>
    </comment>
    <comment ref="H27" authorId="1" shapeId="0" xr:uid="{38893D74-6B72-4F71-BC51-51C33E972D7B}">
      <text>
        <r>
          <rPr>
            <sz val="9"/>
            <color indexed="81"/>
            <rFont val="MS P ゴシック"/>
            <family val="3"/>
            <charset val="128"/>
          </rPr>
          <t xml:space="preserve">数字のみ記載
</t>
        </r>
      </text>
    </comment>
    <comment ref="L27" authorId="1" shapeId="0" xr:uid="{C6DB6A84-0164-426B-ABCB-56C69EBF03AF}">
      <text>
        <r>
          <rPr>
            <b/>
            <sz val="9"/>
            <color indexed="81"/>
            <rFont val="MS P ゴシック"/>
            <family val="3"/>
            <charset val="128"/>
          </rPr>
          <t>数字のみ記載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H10" authorId="0" shapeId="0" xr:uid="{A668698C-626C-4FA1-88E6-52226632956F}">
      <text>
        <r>
          <rPr>
            <b/>
            <sz val="9"/>
            <color indexed="81"/>
            <rFont val="MS P ゴシック"/>
            <family val="3"/>
            <charset val="128"/>
          </rPr>
          <t>数字のみを入力してください。</t>
        </r>
      </text>
    </comment>
    <comment ref="J10" authorId="0" shapeId="0" xr:uid="{61732A48-9B24-4C88-8943-8C370CE90BFB}">
      <text>
        <r>
          <rPr>
            <b/>
            <sz val="9"/>
            <color indexed="81"/>
            <rFont val="MS P ゴシック"/>
            <family val="3"/>
            <charset val="128"/>
          </rPr>
          <t>数字のみを入力してください。</t>
        </r>
        <r>
          <rPr>
            <sz val="9"/>
            <color indexed="81"/>
            <rFont val="MS P ゴシック"/>
            <family val="3"/>
            <charset val="128"/>
          </rPr>
          <t xml:space="preserve">
</t>
        </r>
      </text>
    </comment>
    <comment ref="N10" authorId="0" shapeId="0" xr:uid="{7FB267ED-E7A0-4DAD-AC25-96BFE91BF98A}">
      <text>
        <r>
          <rPr>
            <b/>
            <sz val="9"/>
            <color indexed="81"/>
            <rFont val="MS P ゴシック"/>
            <family val="3"/>
            <charset val="128"/>
          </rPr>
          <t>選択してください。</t>
        </r>
      </text>
    </comment>
    <comment ref="X47" authorId="0" shapeId="0" xr:uid="{C660D65B-148D-4763-94DB-E63ED35F6E18}">
      <text>
        <r>
          <rPr>
            <b/>
            <sz val="9"/>
            <color indexed="81"/>
            <rFont val="MS P ゴシック"/>
            <family val="3"/>
            <charset val="128"/>
          </rPr>
          <t>数字のみを入力してください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H10" authorId="0" shapeId="0" xr:uid="{00000000-0006-0000-0100-000001000000}">
      <text>
        <r>
          <rPr>
            <b/>
            <sz val="9"/>
            <color indexed="81"/>
            <rFont val="MS P ゴシック"/>
            <family val="3"/>
            <charset val="128"/>
          </rPr>
          <t>数字のみを入力してください。</t>
        </r>
      </text>
    </comment>
    <comment ref="J10" authorId="0" shapeId="0" xr:uid="{00000000-0006-0000-01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N10" authorId="0" shapeId="0" xr:uid="{00000000-0006-0000-0100-000003000000}">
      <text>
        <r>
          <rPr>
            <b/>
            <sz val="9"/>
            <color indexed="81"/>
            <rFont val="MS P ゴシック"/>
            <family val="3"/>
            <charset val="128"/>
          </rPr>
          <t>選択してください。</t>
        </r>
      </text>
    </comment>
    <comment ref="X47" authorId="0" shapeId="0" xr:uid="{00000000-0006-0000-0100-000004000000}">
      <text>
        <r>
          <rPr>
            <b/>
            <sz val="9"/>
            <color indexed="81"/>
            <rFont val="MS P ゴシック"/>
            <family val="3"/>
            <charset val="128"/>
          </rPr>
          <t>数字のみを入力してください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E15" authorId="0" shapeId="0" xr:uid="{BBDD23E6-DF40-4705-89FD-301E6CE6274F}">
      <text>
        <r>
          <rPr>
            <b/>
            <sz val="9"/>
            <color indexed="81"/>
            <rFont val="MS P ゴシック"/>
            <family val="3"/>
            <charset val="128"/>
          </rPr>
          <t>数字のみを入力してください。</t>
        </r>
      </text>
    </comment>
    <comment ref="G15" authorId="0" shapeId="0" xr:uid="{430EB0DA-4560-4D58-A0C3-DA89E072F4FD}">
      <text>
        <r>
          <rPr>
            <b/>
            <sz val="9"/>
            <color indexed="81"/>
            <rFont val="MS P ゴシック"/>
            <family val="3"/>
            <charset val="128"/>
          </rPr>
          <t>数字のみを入力してください。</t>
        </r>
        <r>
          <rPr>
            <sz val="9"/>
            <color indexed="81"/>
            <rFont val="MS P ゴシック"/>
            <family val="3"/>
            <charset val="128"/>
          </rPr>
          <t xml:space="preserve">
</t>
        </r>
      </text>
    </comment>
    <comment ref="F24" authorId="0" shapeId="0" xr:uid="{00000000-0006-0000-0300-000003000000}">
      <text>
        <r>
          <rPr>
            <b/>
            <sz val="9"/>
            <color indexed="81"/>
            <rFont val="MS P ゴシック"/>
            <family val="3"/>
            <charset val="128"/>
          </rPr>
          <t>数字のみを入力してください。</t>
        </r>
      </text>
    </comment>
    <comment ref="J24" authorId="0" shapeId="0" xr:uid="{00000000-0006-0000-0300-000004000000}">
      <text>
        <r>
          <rPr>
            <b/>
            <sz val="9"/>
            <color indexed="81"/>
            <rFont val="MS P ゴシック"/>
            <family val="3"/>
            <charset val="128"/>
          </rPr>
          <t>数字のみを入力してください。</t>
        </r>
      </text>
    </comment>
    <comment ref="N24" authorId="0" shapeId="0" xr:uid="{00000000-0006-0000-0300-000005000000}">
      <text>
        <r>
          <rPr>
            <b/>
            <sz val="9"/>
            <color indexed="81"/>
            <rFont val="MS P ゴシック"/>
            <family val="3"/>
            <charset val="128"/>
          </rPr>
          <t>数字のみを入力してください。</t>
        </r>
      </text>
    </comment>
    <comment ref="F25" authorId="0" shapeId="0" xr:uid="{00000000-0006-0000-0300-000006000000}">
      <text>
        <r>
          <rPr>
            <b/>
            <sz val="9"/>
            <color indexed="81"/>
            <rFont val="MS P ゴシック"/>
            <family val="3"/>
            <charset val="128"/>
          </rPr>
          <t>数字のみを入力してください。</t>
        </r>
      </text>
    </comment>
    <comment ref="J25" authorId="0" shapeId="0" xr:uid="{00000000-0006-0000-0300-000007000000}">
      <text>
        <r>
          <rPr>
            <b/>
            <sz val="9"/>
            <color indexed="81"/>
            <rFont val="MS P ゴシック"/>
            <family val="3"/>
            <charset val="128"/>
          </rPr>
          <t>数字のみを入力してください。</t>
        </r>
      </text>
    </comment>
    <comment ref="N25" authorId="0" shapeId="0" xr:uid="{00000000-0006-0000-0300-000008000000}">
      <text>
        <r>
          <rPr>
            <b/>
            <sz val="9"/>
            <color indexed="81"/>
            <rFont val="MS P ゴシック"/>
            <family val="3"/>
            <charset val="128"/>
          </rPr>
          <t>数字のみを入力してください。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E15" authorId="0" shapeId="0" xr:uid="{CA50BCF6-8CF4-4E11-B07B-D6D9FF9EA61D}">
      <text>
        <r>
          <rPr>
            <b/>
            <sz val="9"/>
            <color indexed="81"/>
            <rFont val="MS P ゴシック"/>
            <family val="3"/>
            <charset val="128"/>
          </rPr>
          <t>数字のみを入力してください。</t>
        </r>
      </text>
    </comment>
    <comment ref="G15" authorId="0" shapeId="0" xr:uid="{90E9CE59-FCB2-4547-B481-5F9ADB4A018A}">
      <text>
        <r>
          <rPr>
            <b/>
            <sz val="9"/>
            <color indexed="81"/>
            <rFont val="MS P ゴシック"/>
            <family val="3"/>
            <charset val="128"/>
          </rPr>
          <t>数字のみを入力してください。</t>
        </r>
        <r>
          <rPr>
            <sz val="9"/>
            <color indexed="81"/>
            <rFont val="MS P ゴシック"/>
            <family val="3"/>
            <charset val="128"/>
          </rPr>
          <t xml:space="preserve">
</t>
        </r>
      </text>
    </comment>
    <comment ref="F24" authorId="0" shapeId="0" xr:uid="{00000000-0006-0000-0400-000003000000}">
      <text>
        <r>
          <rPr>
            <b/>
            <sz val="9"/>
            <color indexed="81"/>
            <rFont val="MS P ゴシック"/>
            <family val="3"/>
            <charset val="128"/>
          </rPr>
          <t>数字のみを入力してください。</t>
        </r>
      </text>
    </comment>
    <comment ref="J24" authorId="0" shapeId="0" xr:uid="{00000000-0006-0000-0400-000004000000}">
      <text>
        <r>
          <rPr>
            <b/>
            <sz val="9"/>
            <color indexed="81"/>
            <rFont val="MS P ゴシック"/>
            <family val="3"/>
            <charset val="128"/>
          </rPr>
          <t>数字のみを入力してください。</t>
        </r>
      </text>
    </comment>
    <comment ref="N24" authorId="0" shapeId="0" xr:uid="{00000000-0006-0000-0400-000005000000}">
      <text>
        <r>
          <rPr>
            <b/>
            <sz val="9"/>
            <color indexed="81"/>
            <rFont val="MS P ゴシック"/>
            <family val="3"/>
            <charset val="128"/>
          </rPr>
          <t>数字のみを入力してください。</t>
        </r>
      </text>
    </comment>
    <comment ref="F25" authorId="0" shapeId="0" xr:uid="{00000000-0006-0000-0400-000006000000}">
      <text>
        <r>
          <rPr>
            <b/>
            <sz val="9"/>
            <color indexed="81"/>
            <rFont val="MS P ゴシック"/>
            <family val="3"/>
            <charset val="128"/>
          </rPr>
          <t>数字のみを入力してください。</t>
        </r>
      </text>
    </comment>
    <comment ref="J25" authorId="0" shapeId="0" xr:uid="{00000000-0006-0000-0400-000007000000}">
      <text>
        <r>
          <rPr>
            <b/>
            <sz val="9"/>
            <color indexed="81"/>
            <rFont val="MS P ゴシック"/>
            <family val="3"/>
            <charset val="128"/>
          </rPr>
          <t>数字のみを入力してください。</t>
        </r>
      </text>
    </comment>
    <comment ref="N25" authorId="0" shapeId="0" xr:uid="{00000000-0006-0000-0400-000008000000}">
      <text>
        <r>
          <rPr>
            <b/>
            <sz val="9"/>
            <color indexed="81"/>
            <rFont val="MS P ゴシック"/>
            <family val="3"/>
            <charset val="128"/>
          </rPr>
          <t>数字のみを入力してください。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342EE174-FC93-4C1E-8E6F-28674F39466D}">
      <text>
        <r>
          <rPr>
            <b/>
            <sz val="9"/>
            <color indexed="81"/>
            <rFont val="MS P ゴシック"/>
            <family val="3"/>
            <charset val="128"/>
          </rPr>
          <t>数字のみを入力してください。</t>
        </r>
      </text>
    </comment>
    <comment ref="F15" authorId="0" shapeId="0" xr:uid="{022748C1-D597-4C75-B85E-9C5D707CF262}">
      <text>
        <r>
          <rPr>
            <b/>
            <sz val="9"/>
            <color indexed="81"/>
            <rFont val="MS P ゴシック"/>
            <family val="3"/>
            <charset val="128"/>
          </rPr>
          <t>数字のみを入力してください。</t>
        </r>
        <r>
          <rPr>
            <sz val="9"/>
            <color indexed="81"/>
            <rFont val="MS P ゴシック"/>
            <family val="3"/>
            <charset val="128"/>
          </rPr>
          <t xml:space="preserve">
</t>
        </r>
      </text>
    </comment>
    <comment ref="D24" authorId="0" shapeId="0" xr:uid="{988C911C-F16B-49A7-A02A-77D5075B1361}">
      <text>
        <r>
          <rPr>
            <b/>
            <sz val="9"/>
            <color indexed="81"/>
            <rFont val="MS P ゴシック"/>
            <family val="3"/>
            <charset val="128"/>
          </rPr>
          <t>数字のみを入力してください。</t>
        </r>
      </text>
    </comment>
    <comment ref="J24" authorId="0" shapeId="0" xr:uid="{E1519979-B8DA-443D-8CB8-8467C4AF5000}">
      <text>
        <r>
          <rPr>
            <b/>
            <sz val="9"/>
            <color indexed="81"/>
            <rFont val="MS P ゴシック"/>
            <family val="3"/>
            <charset val="128"/>
          </rPr>
          <t>数字のみを入力してください。</t>
        </r>
      </text>
    </comment>
    <comment ref="D27" authorId="0" shapeId="0" xr:uid="{EA283FBD-A14B-43D8-84E5-D4303381A0FF}">
      <text>
        <r>
          <rPr>
            <b/>
            <sz val="9"/>
            <color indexed="81"/>
            <rFont val="MS P ゴシック"/>
            <family val="3"/>
            <charset val="128"/>
          </rPr>
          <t>数字のみを入力してください。</t>
        </r>
      </text>
    </comment>
    <comment ref="I27" authorId="0" shapeId="0" xr:uid="{6D87F29B-EC37-4DDC-89E9-0CEC6D8ABE0B}">
      <text>
        <r>
          <rPr>
            <b/>
            <sz val="9"/>
            <color indexed="81"/>
            <rFont val="MS P ゴシック"/>
            <family val="3"/>
            <charset val="128"/>
          </rPr>
          <t>数字のみを入力してください。</t>
        </r>
      </text>
    </comment>
    <comment ref="M27" authorId="0" shapeId="0" xr:uid="{F82E32BA-1841-4E25-84A4-43B0A186145F}">
      <text>
        <r>
          <rPr>
            <b/>
            <sz val="9"/>
            <color indexed="81"/>
            <rFont val="MS P ゴシック"/>
            <family val="3"/>
            <charset val="128"/>
          </rPr>
          <t>数字のみを入力してください。</t>
        </r>
      </text>
    </comment>
    <comment ref="R27" authorId="0" shapeId="0" xr:uid="{AAD918D5-A0FB-4754-A2DF-D9696FF8EBC4}">
      <text>
        <r>
          <rPr>
            <b/>
            <sz val="9"/>
            <color indexed="81"/>
            <rFont val="MS P ゴシック"/>
            <family val="3"/>
            <charset val="128"/>
          </rPr>
          <t>数字のみを入力してください。</t>
        </r>
      </text>
    </comment>
    <comment ref="D28" authorId="0" shapeId="0" xr:uid="{E90755DC-4932-4639-ADB5-F7C843DBBC9F}">
      <text>
        <r>
          <rPr>
            <b/>
            <sz val="9"/>
            <color indexed="81"/>
            <rFont val="MS P ゴシック"/>
            <family val="3"/>
            <charset val="128"/>
          </rPr>
          <t>数字のみを入力してください。</t>
        </r>
      </text>
    </comment>
    <comment ref="I28" authorId="0" shapeId="0" xr:uid="{EEDA7836-690F-4A1A-A421-0C75421ADA0F}">
      <text>
        <r>
          <rPr>
            <b/>
            <sz val="9"/>
            <color indexed="81"/>
            <rFont val="MS P ゴシック"/>
            <family val="3"/>
            <charset val="128"/>
          </rPr>
          <t>数字のみを入力してください。</t>
        </r>
      </text>
    </comment>
    <comment ref="M28" authorId="0" shapeId="0" xr:uid="{E5B02535-0B9A-4F44-9F60-F4C2210BDE91}">
      <text>
        <r>
          <rPr>
            <b/>
            <sz val="9"/>
            <color indexed="81"/>
            <rFont val="MS P ゴシック"/>
            <family val="3"/>
            <charset val="128"/>
          </rPr>
          <t>数字のみを入力してください。</t>
        </r>
      </text>
    </comment>
    <comment ref="R28" authorId="0" shapeId="0" xr:uid="{63E783EB-966D-4331-B867-285E54121D77}">
      <text>
        <r>
          <rPr>
            <b/>
            <sz val="9"/>
            <color indexed="81"/>
            <rFont val="MS P ゴシック"/>
            <family val="3"/>
            <charset val="128"/>
          </rPr>
          <t>数字のみを入力してください。</t>
        </r>
      </text>
    </comment>
    <comment ref="D29" authorId="0" shapeId="0" xr:uid="{7623C345-6E37-4853-8E71-3D9B1DB7654F}">
      <text>
        <r>
          <rPr>
            <b/>
            <sz val="9"/>
            <color indexed="81"/>
            <rFont val="MS P ゴシック"/>
            <family val="3"/>
            <charset val="128"/>
          </rPr>
          <t>数字のみを入力してください。</t>
        </r>
      </text>
    </comment>
    <comment ref="I29" authorId="0" shapeId="0" xr:uid="{03EB0E1A-745B-4246-BB9A-7808A273C2E1}">
      <text>
        <r>
          <rPr>
            <b/>
            <sz val="9"/>
            <color indexed="81"/>
            <rFont val="MS P ゴシック"/>
            <family val="3"/>
            <charset val="128"/>
          </rPr>
          <t>数字のみを入力してください。</t>
        </r>
      </text>
    </comment>
    <comment ref="M29" authorId="0" shapeId="0" xr:uid="{0EFD9794-5E64-4DF8-898A-F5EFD0BFEF09}">
      <text>
        <r>
          <rPr>
            <b/>
            <sz val="9"/>
            <color indexed="81"/>
            <rFont val="MS P ゴシック"/>
            <family val="3"/>
            <charset val="128"/>
          </rPr>
          <t>数字のみを入力してください。</t>
        </r>
      </text>
    </comment>
    <comment ref="R29" authorId="0" shapeId="0" xr:uid="{48656BFD-C8B8-49E1-89BE-E7B8B2163B11}">
      <text>
        <r>
          <rPr>
            <b/>
            <sz val="9"/>
            <color indexed="81"/>
            <rFont val="MS P ゴシック"/>
            <family val="3"/>
            <charset val="128"/>
          </rPr>
          <t>数字のみを入力してください。</t>
        </r>
      </text>
    </comment>
    <comment ref="D30" authorId="0" shapeId="0" xr:uid="{83A4E336-0D11-4B0E-952E-64CDE27BBFBE}">
      <text>
        <r>
          <rPr>
            <b/>
            <sz val="9"/>
            <color indexed="81"/>
            <rFont val="MS P ゴシック"/>
            <family val="3"/>
            <charset val="128"/>
          </rPr>
          <t>数字のみを入力してください。</t>
        </r>
      </text>
    </comment>
    <comment ref="I30" authorId="0" shapeId="0" xr:uid="{67F2EB8C-BEFA-4D76-927B-09FE2AF46594}">
      <text>
        <r>
          <rPr>
            <b/>
            <sz val="9"/>
            <color indexed="81"/>
            <rFont val="MS P ゴシック"/>
            <family val="3"/>
            <charset val="128"/>
          </rPr>
          <t>数字のみを入力してください。</t>
        </r>
      </text>
    </comment>
    <comment ref="M30" authorId="0" shapeId="0" xr:uid="{433D0494-9C21-477A-BCDF-D6B181E85571}">
      <text>
        <r>
          <rPr>
            <b/>
            <sz val="9"/>
            <color indexed="81"/>
            <rFont val="MS P ゴシック"/>
            <family val="3"/>
            <charset val="128"/>
          </rPr>
          <t>数字のみを入力してください。</t>
        </r>
      </text>
    </comment>
    <comment ref="R30" authorId="0" shapeId="0" xr:uid="{5685EE3C-9C91-401D-909A-C0E0119BF718}">
      <text>
        <r>
          <rPr>
            <b/>
            <sz val="9"/>
            <color indexed="81"/>
            <rFont val="MS P ゴシック"/>
            <family val="3"/>
            <charset val="128"/>
          </rPr>
          <t>数字のみを入力してください。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E63DEEF0-B064-44BB-8393-B2371B233314}">
      <text>
        <r>
          <rPr>
            <b/>
            <sz val="9"/>
            <color indexed="81"/>
            <rFont val="MS P ゴシック"/>
            <family val="3"/>
            <charset val="128"/>
          </rPr>
          <t>数字のみを入力してください。</t>
        </r>
      </text>
    </comment>
    <comment ref="F15" authorId="0" shapeId="0" xr:uid="{A23469DB-CF06-44F1-B299-EEF963A243B6}">
      <text>
        <r>
          <rPr>
            <b/>
            <sz val="9"/>
            <color indexed="81"/>
            <rFont val="MS P ゴシック"/>
            <family val="3"/>
            <charset val="128"/>
          </rPr>
          <t>数字のみを入力してください。</t>
        </r>
        <r>
          <rPr>
            <sz val="9"/>
            <color indexed="81"/>
            <rFont val="MS P ゴシック"/>
            <family val="3"/>
            <charset val="128"/>
          </rPr>
          <t xml:space="preserve">
</t>
        </r>
      </text>
    </comment>
    <comment ref="D22" authorId="0" shapeId="0" xr:uid="{4BEBD829-B0B2-4AEF-92C4-F77E53244178}">
      <text>
        <r>
          <rPr>
            <b/>
            <sz val="9"/>
            <color indexed="81"/>
            <rFont val="MS P ゴシック"/>
            <family val="3"/>
            <charset val="128"/>
          </rPr>
          <t>数字のみを入力してください。</t>
        </r>
      </text>
    </comment>
    <comment ref="J22" authorId="0" shapeId="0" xr:uid="{1FFDED64-D6A8-4E75-87E9-81D6F13FF025}">
      <text>
        <r>
          <rPr>
            <b/>
            <sz val="9"/>
            <color indexed="81"/>
            <rFont val="MS P ゴシック"/>
            <family val="3"/>
            <charset val="128"/>
          </rPr>
          <t>数字のみを入力してください。</t>
        </r>
      </text>
    </comment>
    <comment ref="D25" authorId="0" shapeId="0" xr:uid="{03E83BFA-A778-452D-B0B3-00F41081C553}">
      <text>
        <r>
          <rPr>
            <b/>
            <sz val="9"/>
            <color indexed="81"/>
            <rFont val="MS P ゴシック"/>
            <family val="3"/>
            <charset val="128"/>
          </rPr>
          <t>数字のみを入力してください。</t>
        </r>
      </text>
    </comment>
    <comment ref="I25" authorId="0" shapeId="0" xr:uid="{F44303D8-00B8-4E4B-AB44-FFE8B48752E3}">
      <text>
        <r>
          <rPr>
            <b/>
            <sz val="9"/>
            <color indexed="81"/>
            <rFont val="MS P ゴシック"/>
            <family val="3"/>
            <charset val="128"/>
          </rPr>
          <t>数字のみを入力してください。</t>
        </r>
      </text>
    </comment>
    <comment ref="M25" authorId="0" shapeId="0" xr:uid="{58B461AE-07CD-4B59-BC70-381501AE7BD5}">
      <text>
        <r>
          <rPr>
            <b/>
            <sz val="9"/>
            <color indexed="81"/>
            <rFont val="MS P ゴシック"/>
            <family val="3"/>
            <charset val="128"/>
          </rPr>
          <t>数字のみを入力してください。</t>
        </r>
      </text>
    </comment>
    <comment ref="R25" authorId="0" shapeId="0" xr:uid="{4E32AB86-CA53-4859-8AA6-FC263B35879C}">
      <text>
        <r>
          <rPr>
            <b/>
            <sz val="9"/>
            <color indexed="81"/>
            <rFont val="MS P ゴシック"/>
            <family val="3"/>
            <charset val="128"/>
          </rPr>
          <t>数字のみを入力してください。</t>
        </r>
      </text>
    </comment>
    <comment ref="D26" authorId="0" shapeId="0" xr:uid="{0AB2D8B5-9263-4962-8A11-49391D19DEF6}">
      <text>
        <r>
          <rPr>
            <b/>
            <sz val="9"/>
            <color indexed="81"/>
            <rFont val="MS P ゴシック"/>
            <family val="3"/>
            <charset val="128"/>
          </rPr>
          <t>数字のみを入力してください。</t>
        </r>
      </text>
    </comment>
    <comment ref="I26" authorId="0" shapeId="0" xr:uid="{8765D446-B892-4A85-AAE5-4AECEF7405F5}">
      <text>
        <r>
          <rPr>
            <b/>
            <sz val="9"/>
            <color indexed="81"/>
            <rFont val="MS P ゴシック"/>
            <family val="3"/>
            <charset val="128"/>
          </rPr>
          <t>数字のみを入力してください。</t>
        </r>
      </text>
    </comment>
    <comment ref="M26" authorId="0" shapeId="0" xr:uid="{9A9F8A7B-E9B5-4302-9AC4-49F6593DBD66}">
      <text>
        <r>
          <rPr>
            <b/>
            <sz val="9"/>
            <color indexed="81"/>
            <rFont val="MS P ゴシック"/>
            <family val="3"/>
            <charset val="128"/>
          </rPr>
          <t>数字のみを入力してください。</t>
        </r>
      </text>
    </comment>
    <comment ref="R26" authorId="0" shapeId="0" xr:uid="{97B6B2D0-5FD2-4BC9-8832-FABF35461560}">
      <text>
        <r>
          <rPr>
            <b/>
            <sz val="9"/>
            <color indexed="81"/>
            <rFont val="MS P ゴシック"/>
            <family val="3"/>
            <charset val="128"/>
          </rPr>
          <t>数字のみを入力してください。</t>
        </r>
      </text>
    </comment>
    <comment ref="D27" authorId="0" shapeId="0" xr:uid="{B77DAA05-35BA-4C0D-AE80-6C90404699E7}">
      <text>
        <r>
          <rPr>
            <b/>
            <sz val="9"/>
            <color indexed="81"/>
            <rFont val="MS P ゴシック"/>
            <family val="3"/>
            <charset val="128"/>
          </rPr>
          <t>数字のみを入力してください。</t>
        </r>
      </text>
    </comment>
    <comment ref="I27" authorId="0" shapeId="0" xr:uid="{53D90696-DC0F-4802-93BD-CBFDF89A7AF2}">
      <text>
        <r>
          <rPr>
            <b/>
            <sz val="9"/>
            <color indexed="81"/>
            <rFont val="MS P ゴシック"/>
            <family val="3"/>
            <charset val="128"/>
          </rPr>
          <t>数字のみを入力してください。</t>
        </r>
      </text>
    </comment>
    <comment ref="M27" authorId="0" shapeId="0" xr:uid="{522950F3-FE17-43C2-A6FB-945A4D37AD40}">
      <text>
        <r>
          <rPr>
            <b/>
            <sz val="9"/>
            <color indexed="81"/>
            <rFont val="MS P ゴシック"/>
            <family val="3"/>
            <charset val="128"/>
          </rPr>
          <t>数字のみを入力してください。</t>
        </r>
      </text>
    </comment>
    <comment ref="R27" authorId="0" shapeId="0" xr:uid="{36A450EF-7EF2-4CDD-A582-7E32A9F81790}">
      <text>
        <r>
          <rPr>
            <b/>
            <sz val="9"/>
            <color indexed="81"/>
            <rFont val="MS P ゴシック"/>
            <family val="3"/>
            <charset val="128"/>
          </rPr>
          <t>数字のみを入力してください。</t>
        </r>
      </text>
    </comment>
    <comment ref="D28" authorId="0" shapeId="0" xr:uid="{0740B45A-35A5-473C-B557-6774676A5CBC}">
      <text>
        <r>
          <rPr>
            <b/>
            <sz val="9"/>
            <color indexed="81"/>
            <rFont val="MS P ゴシック"/>
            <family val="3"/>
            <charset val="128"/>
          </rPr>
          <t>数字のみを入力してください。</t>
        </r>
      </text>
    </comment>
    <comment ref="I28" authorId="0" shapeId="0" xr:uid="{EA8D6B10-F13D-46D6-AFC2-0D229E9E8477}">
      <text>
        <r>
          <rPr>
            <b/>
            <sz val="9"/>
            <color indexed="81"/>
            <rFont val="MS P ゴシック"/>
            <family val="3"/>
            <charset val="128"/>
          </rPr>
          <t>数字のみを入力してください。</t>
        </r>
      </text>
    </comment>
    <comment ref="M28" authorId="0" shapeId="0" xr:uid="{4DE8B2A5-C79A-49A6-9323-27D45A686517}">
      <text>
        <r>
          <rPr>
            <b/>
            <sz val="9"/>
            <color indexed="81"/>
            <rFont val="MS P ゴシック"/>
            <family val="3"/>
            <charset val="128"/>
          </rPr>
          <t>数字のみを入力してください。</t>
        </r>
      </text>
    </comment>
    <comment ref="R28" authorId="0" shapeId="0" xr:uid="{950D95FE-EE93-4DE4-88A5-001D85654979}">
      <text>
        <r>
          <rPr>
            <b/>
            <sz val="9"/>
            <color indexed="81"/>
            <rFont val="MS P ゴシック"/>
            <family val="3"/>
            <charset val="128"/>
          </rPr>
          <t>数字のみを入力してください。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6" authorId="0" shapeId="0" xr:uid="{BDA5C9AF-675F-475A-B1F2-B38E2B4AD521}">
      <text>
        <r>
          <rPr>
            <b/>
            <sz val="9"/>
            <color indexed="81"/>
            <rFont val="MS P ゴシック"/>
            <family val="3"/>
            <charset val="128"/>
          </rPr>
          <t>数字のみを入力してください。</t>
        </r>
      </text>
    </comment>
    <comment ref="F16" authorId="0" shapeId="0" xr:uid="{3580F355-B993-43F6-89D9-0A40DFBF87DE}">
      <text>
        <r>
          <rPr>
            <b/>
            <sz val="9"/>
            <color indexed="81"/>
            <rFont val="MS P ゴシック"/>
            <family val="3"/>
            <charset val="128"/>
          </rPr>
          <t>数字のみを入力してください。</t>
        </r>
        <r>
          <rPr>
            <sz val="9"/>
            <color indexed="81"/>
            <rFont val="MS P ゴシック"/>
            <family val="3"/>
            <charset val="128"/>
          </rPr>
          <t xml:space="preserve">
</t>
        </r>
      </text>
    </comment>
    <comment ref="D28" authorId="0" shapeId="0" xr:uid="{C5D6F996-E31A-4DB1-8DBC-1AFEBAA4D090}">
      <text>
        <r>
          <rPr>
            <b/>
            <sz val="9"/>
            <color indexed="81"/>
            <rFont val="MS P ゴシック"/>
            <family val="3"/>
            <charset val="128"/>
          </rPr>
          <t>数字のみを入力してください。</t>
        </r>
      </text>
    </comment>
    <comment ref="I28" authorId="0" shapeId="0" xr:uid="{4CC519FC-CC5F-4751-A64D-BE93558FE724}">
      <text>
        <r>
          <rPr>
            <b/>
            <sz val="9"/>
            <color indexed="81"/>
            <rFont val="MS P ゴシック"/>
            <family val="3"/>
            <charset val="128"/>
          </rPr>
          <t>数字のみを入力してください。</t>
        </r>
      </text>
    </comment>
    <comment ref="N28" authorId="0" shapeId="0" xr:uid="{3D9227F7-5563-42F7-9BD2-7117A019A2E7}">
      <text>
        <r>
          <rPr>
            <b/>
            <sz val="9"/>
            <color indexed="81"/>
            <rFont val="MS P ゴシック"/>
            <family val="3"/>
            <charset val="128"/>
          </rPr>
          <t>数字のみを入力してください。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6" authorId="0" shapeId="0" xr:uid="{368428DD-FC29-4759-822A-9B3485E9CEDF}">
      <text>
        <r>
          <rPr>
            <b/>
            <sz val="9"/>
            <color indexed="81"/>
            <rFont val="MS P ゴシック"/>
            <family val="3"/>
            <charset val="128"/>
          </rPr>
          <t>数字のみを入力してください。</t>
        </r>
      </text>
    </comment>
    <comment ref="F16" authorId="0" shapeId="0" xr:uid="{AA3E6F3F-8A6B-42A0-915F-A6CD58E4CC6B}">
      <text>
        <r>
          <rPr>
            <b/>
            <sz val="9"/>
            <color indexed="81"/>
            <rFont val="MS P ゴシック"/>
            <family val="3"/>
            <charset val="128"/>
          </rPr>
          <t>数字のみを入力してください。</t>
        </r>
        <r>
          <rPr>
            <sz val="9"/>
            <color indexed="81"/>
            <rFont val="MS P ゴシック"/>
            <family val="3"/>
            <charset val="128"/>
          </rPr>
          <t xml:space="preserve">
</t>
        </r>
      </text>
    </comment>
    <comment ref="D27" authorId="0" shapeId="0" xr:uid="{CE86731E-7F87-44C6-857F-063846054C0B}">
      <text>
        <r>
          <rPr>
            <b/>
            <sz val="9"/>
            <color indexed="81"/>
            <rFont val="MS P ゴシック"/>
            <family val="3"/>
            <charset val="128"/>
          </rPr>
          <t>数字のみを入力してください。</t>
        </r>
      </text>
    </comment>
    <comment ref="I27" authorId="0" shapeId="0" xr:uid="{A918A9E9-5D6A-4C85-96E0-BBF663F29A33}">
      <text>
        <r>
          <rPr>
            <b/>
            <sz val="9"/>
            <color indexed="81"/>
            <rFont val="MS P ゴシック"/>
            <family val="3"/>
            <charset val="128"/>
          </rPr>
          <t>数字のみを入力してください。</t>
        </r>
      </text>
    </comment>
    <comment ref="N27" authorId="0" shapeId="0" xr:uid="{FE0FA3F8-CD2B-416F-9E44-F41DDB79C945}">
      <text>
        <r>
          <rPr>
            <b/>
            <sz val="9"/>
            <color indexed="81"/>
            <rFont val="MS P ゴシック"/>
            <family val="3"/>
            <charset val="128"/>
          </rPr>
          <t>数字のみを入力してください。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5" authorId="0" shapeId="0" xr:uid="{00000000-0006-0000-0500-000001000000}">
      <text>
        <r>
          <rPr>
            <b/>
            <sz val="9"/>
            <color indexed="81"/>
            <rFont val="MS P ゴシック"/>
            <family val="3"/>
            <charset val="128"/>
          </rPr>
          <t>数字のみを入力してください。</t>
        </r>
      </text>
    </comment>
    <comment ref="F15" authorId="0" shapeId="0" xr:uid="{00000000-0006-0000-0500-000002000000}">
      <text>
        <r>
          <rPr>
            <b/>
            <sz val="9"/>
            <color indexed="81"/>
            <rFont val="MS P ゴシック"/>
            <family val="3"/>
            <charset val="128"/>
          </rPr>
          <t>数字のみを入力してください。</t>
        </r>
        <r>
          <rPr>
            <sz val="9"/>
            <color indexed="81"/>
            <rFont val="MS P ゴシック"/>
            <family val="3"/>
            <charset val="128"/>
          </rPr>
          <t xml:space="preserve">
</t>
        </r>
      </text>
    </comment>
    <comment ref="D25" authorId="0" shapeId="0" xr:uid="{B79275A4-F7DC-442C-B0BD-B3B79ED70E15}">
      <text>
        <r>
          <rPr>
            <b/>
            <sz val="9"/>
            <color indexed="81"/>
            <rFont val="MS P ゴシック"/>
            <family val="3"/>
            <charset val="128"/>
          </rPr>
          <t>数字のみを入力してください。</t>
        </r>
      </text>
    </comment>
    <comment ref="I25" authorId="0" shapeId="0" xr:uid="{FBA843E5-69DA-4FEA-8A38-E581DAD4BB14}">
      <text>
        <r>
          <rPr>
            <b/>
            <sz val="9"/>
            <color indexed="81"/>
            <rFont val="MS P ゴシック"/>
            <family val="3"/>
            <charset val="128"/>
          </rPr>
          <t>数字のみを入力してください。</t>
        </r>
      </text>
    </comment>
    <comment ref="N25" authorId="0" shapeId="0" xr:uid="{41097C38-83B0-47EC-83DC-29AAD8EEF131}">
      <text>
        <r>
          <rPr>
            <b/>
            <sz val="9"/>
            <color indexed="81"/>
            <rFont val="MS P ゴシック"/>
            <family val="3"/>
            <charset val="128"/>
          </rPr>
          <t>数字のみを入力してください。</t>
        </r>
      </text>
    </comment>
  </commentList>
</comments>
</file>

<file path=xl/sharedStrings.xml><?xml version="1.0" encoding="utf-8"?>
<sst xmlns="http://schemas.openxmlformats.org/spreadsheetml/2006/main" count="1198" uniqueCount="495">
  <si>
    <t>日</t>
    <rPh sb="0" eb="1">
      <t>ニチ</t>
    </rPh>
    <phoneticPr fontId="2"/>
  </si>
  <si>
    <t>泊</t>
    <rPh sb="0" eb="1">
      <t>ハク</t>
    </rPh>
    <phoneticPr fontId="2"/>
  </si>
  <si>
    <t>住所</t>
    <rPh sb="0" eb="2">
      <t>ジュウショ</t>
    </rPh>
    <phoneticPr fontId="2"/>
  </si>
  <si>
    <t>令和</t>
    <rPh sb="0" eb="2">
      <t>レイワ</t>
    </rPh>
    <phoneticPr fontId="2"/>
  </si>
  <si>
    <t>必着</t>
    <rPh sb="0" eb="2">
      <t>ヒッチャク</t>
    </rPh>
    <phoneticPr fontId="2"/>
  </si>
  <si>
    <t>＜</t>
    <phoneticPr fontId="2"/>
  </si>
  <si>
    <t>＞</t>
    <phoneticPr fontId="2"/>
  </si>
  <si>
    <t>郵便番号</t>
    <rPh sb="0" eb="4">
      <t>ユウビンバンゴウ</t>
    </rPh>
    <phoneticPr fontId="2"/>
  </si>
  <si>
    <t>Fax</t>
    <phoneticPr fontId="2"/>
  </si>
  <si>
    <t>Mail</t>
    <phoneticPr fontId="2"/>
  </si>
  <si>
    <t>フリガナ</t>
    <phoneticPr fontId="2"/>
  </si>
  <si>
    <t>電話</t>
    <rPh sb="0" eb="2">
      <t>デンワ</t>
    </rPh>
    <phoneticPr fontId="2"/>
  </si>
  <si>
    <r>
      <t xml:space="preserve">携帯電話
</t>
    </r>
    <r>
      <rPr>
        <sz val="8"/>
        <color rgb="FF000000"/>
        <rFont val="HG丸ｺﾞｼｯｸM-PRO"/>
        <family val="3"/>
        <charset val="128"/>
      </rPr>
      <t>当日連絡が取れるもの</t>
    </r>
    <rPh sb="0" eb="2">
      <t>ケイタイ</t>
    </rPh>
    <rPh sb="2" eb="4">
      <t>デンワ</t>
    </rPh>
    <rPh sb="5" eb="7">
      <t>トウジツ</t>
    </rPh>
    <rPh sb="7" eb="9">
      <t>レンラク</t>
    </rPh>
    <rPh sb="10" eb="11">
      <t>ト</t>
    </rPh>
    <phoneticPr fontId="2"/>
  </si>
  <si>
    <t>代表者</t>
    <rPh sb="0" eb="3">
      <t>ダイヒョウシャ</t>
    </rPh>
    <phoneticPr fontId="2"/>
  </si>
  <si>
    <t>役職</t>
    <rPh sb="0" eb="2">
      <t>ヤクショク</t>
    </rPh>
    <phoneticPr fontId="2"/>
  </si>
  <si>
    <t>氏名</t>
    <rPh sb="0" eb="2">
      <t>シメイ</t>
    </rPh>
    <phoneticPr fontId="2"/>
  </si>
  <si>
    <t>入所</t>
    <rPh sb="0" eb="2">
      <t>ニュウショ</t>
    </rPh>
    <phoneticPr fontId="2"/>
  </si>
  <si>
    <t>退所</t>
    <rPh sb="0" eb="2">
      <t>タイショ</t>
    </rPh>
    <phoneticPr fontId="2"/>
  </si>
  <si>
    <t>団体名フリガナ</t>
    <rPh sb="0" eb="3">
      <t>ダンタイメイ</t>
    </rPh>
    <phoneticPr fontId="2"/>
  </si>
  <si>
    <t>利用団体名</t>
    <rPh sb="0" eb="2">
      <t>リヨウ</t>
    </rPh>
    <phoneticPr fontId="2"/>
  </si>
  <si>
    <t>研修会名</t>
    <rPh sb="0" eb="3">
      <t>ケンシュウカイ</t>
    </rPh>
    <phoneticPr fontId="2"/>
  </si>
  <si>
    <t>住所の種類</t>
    <rPh sb="0" eb="2">
      <t>ジュウショ</t>
    </rPh>
    <rPh sb="3" eb="5">
      <t>シュルイ</t>
    </rPh>
    <phoneticPr fontId="2"/>
  </si>
  <si>
    <t>所長</t>
    <rPh sb="0" eb="2">
      <t>ショチョウ</t>
    </rPh>
    <phoneticPr fontId="2"/>
  </si>
  <si>
    <t>次長</t>
    <rPh sb="0" eb="2">
      <t>ジチョウ</t>
    </rPh>
    <phoneticPr fontId="2"/>
  </si>
  <si>
    <t>国立江田島青少年交流の家所長　殿</t>
    <rPh sb="0" eb="2">
      <t>コクリツ</t>
    </rPh>
    <rPh sb="2" eb="5">
      <t>エタジマ</t>
    </rPh>
    <rPh sb="5" eb="8">
      <t>セイショウネン</t>
    </rPh>
    <rPh sb="8" eb="10">
      <t>コウリュウ</t>
    </rPh>
    <rPh sb="11" eb="12">
      <t>イエ</t>
    </rPh>
    <rPh sb="12" eb="14">
      <t>ショチョウ</t>
    </rPh>
    <rPh sb="15" eb="16">
      <t>ドノ</t>
    </rPh>
    <phoneticPr fontId="17"/>
  </si>
  <si>
    <t>団体名</t>
    <rPh sb="0" eb="2">
      <t>ダンタイ</t>
    </rPh>
    <rPh sb="2" eb="3">
      <t>メイ</t>
    </rPh>
    <phoneticPr fontId="17"/>
  </si>
  <si>
    <t>※交流の家使用欄</t>
    <rPh sb="1" eb="3">
      <t>コウリュウ</t>
    </rPh>
    <rPh sb="4" eb="5">
      <t>イエ</t>
    </rPh>
    <rPh sb="5" eb="7">
      <t>シヨウ</t>
    </rPh>
    <rPh sb="7" eb="8">
      <t>ラン</t>
    </rPh>
    <phoneticPr fontId="17"/>
  </si>
  <si>
    <t>主任企画指導専門職</t>
    <rPh sb="0" eb="2">
      <t>シュニン</t>
    </rPh>
    <rPh sb="2" eb="9">
      <t>キカクシドウセンモンショク</t>
    </rPh>
    <phoneticPr fontId="2"/>
  </si>
  <si>
    <t>事業推進係長</t>
    <rPh sb="0" eb="2">
      <t>ジギョウ</t>
    </rPh>
    <rPh sb="2" eb="4">
      <t>スイシン</t>
    </rPh>
    <rPh sb="4" eb="6">
      <t>カカリチョウ</t>
    </rPh>
    <phoneticPr fontId="2"/>
  </si>
  <si>
    <t>提出日</t>
    <rPh sb="0" eb="2">
      <t>テイシュツ</t>
    </rPh>
    <rPh sb="2" eb="3">
      <t>ビ</t>
    </rPh>
    <phoneticPr fontId="2"/>
  </si>
  <si>
    <t>実施希望の研修プログラムに✔を入れてください。</t>
    <rPh sb="0" eb="2">
      <t>ジッシ</t>
    </rPh>
    <rPh sb="2" eb="4">
      <t>キボウ</t>
    </rPh>
    <rPh sb="5" eb="7">
      <t>ケンシュウ</t>
    </rPh>
    <rPh sb="15" eb="16">
      <t>イ</t>
    </rPh>
    <phoneticPr fontId="2"/>
  </si>
  <si>
    <t>水晶山登山</t>
    <rPh sb="0" eb="3">
      <t>スイショウヤマ</t>
    </rPh>
    <rPh sb="3" eb="5">
      <t>トザン</t>
    </rPh>
    <phoneticPr fontId="2"/>
  </si>
  <si>
    <t>ファイアーのつどい</t>
    <phoneticPr fontId="2"/>
  </si>
  <si>
    <t>キャンドルのつどい</t>
    <phoneticPr fontId="2"/>
  </si>
  <si>
    <t>カプラ</t>
    <phoneticPr fontId="2"/>
  </si>
  <si>
    <t>ドミノ</t>
    <phoneticPr fontId="2"/>
  </si>
  <si>
    <t>所内ビンゴ</t>
    <rPh sb="0" eb="1">
      <t>ショ</t>
    </rPh>
    <rPh sb="1" eb="2">
      <t>ナイ</t>
    </rPh>
    <phoneticPr fontId="2"/>
  </si>
  <si>
    <t>オリエンテーリング</t>
    <phoneticPr fontId="2"/>
  </si>
  <si>
    <t>インドアクップ</t>
    <phoneticPr fontId="2"/>
  </si>
  <si>
    <t>事前予約済み</t>
    <rPh sb="0" eb="2">
      <t>ジゼン</t>
    </rPh>
    <rPh sb="2" eb="4">
      <t>ヨヤク</t>
    </rPh>
    <rPh sb="4" eb="5">
      <t>ズ</t>
    </rPh>
    <phoneticPr fontId="2"/>
  </si>
  <si>
    <r>
      <t>カヌー</t>
    </r>
    <r>
      <rPr>
        <sz val="10"/>
        <rFont val="HG丸ｺﾞｼｯｸM-PRO"/>
        <family val="3"/>
        <charset val="128"/>
      </rPr>
      <t>（10名以上・7～8月）</t>
    </r>
    <phoneticPr fontId="2"/>
  </si>
  <si>
    <r>
      <t>カッター</t>
    </r>
    <r>
      <rPr>
        <sz val="10"/>
        <rFont val="HG丸ｺﾞｼｯｸM-PRO"/>
        <family val="3"/>
        <charset val="128"/>
      </rPr>
      <t>（3～12月）</t>
    </r>
    <phoneticPr fontId="2"/>
  </si>
  <si>
    <r>
      <t>水泳</t>
    </r>
    <r>
      <rPr>
        <sz val="10"/>
        <rFont val="HG丸ｺﾞｼｯｸM-PRO"/>
        <family val="3"/>
        <charset val="128"/>
      </rPr>
      <t>（10名以上・7～8月）</t>
    </r>
    <rPh sb="0" eb="2">
      <t>スイエイ</t>
    </rPh>
    <rPh sb="5" eb="8">
      <t>メイイジョウ</t>
    </rPh>
    <phoneticPr fontId="2"/>
  </si>
  <si>
    <r>
      <t>マリンウォッチング</t>
    </r>
    <r>
      <rPr>
        <sz val="10"/>
        <rFont val="HG丸ｺﾞｼｯｸM-PRO"/>
        <family val="3"/>
        <charset val="128"/>
      </rPr>
      <t>（5～11月）</t>
    </r>
    <phoneticPr fontId="2"/>
  </si>
  <si>
    <r>
      <t>ビーチコーミング</t>
    </r>
    <r>
      <rPr>
        <sz val="10"/>
        <rFont val="HG丸ｺﾞｼｯｸM-PRO"/>
        <family val="3"/>
        <charset val="128"/>
      </rPr>
      <t>（5～11月）</t>
    </r>
    <phoneticPr fontId="2"/>
  </si>
  <si>
    <r>
      <t>ナイトマリンハイク</t>
    </r>
    <r>
      <rPr>
        <sz val="10"/>
        <rFont val="HG丸ｺﾞｼｯｸM-PRO"/>
        <family val="3"/>
        <charset val="128"/>
      </rPr>
      <t>（5～11月）</t>
    </r>
    <phoneticPr fontId="2"/>
  </si>
  <si>
    <r>
      <t>海辺の遠足</t>
    </r>
    <r>
      <rPr>
        <sz val="8"/>
        <rFont val="HG丸ｺﾞｼｯｸM-PRO"/>
        <family val="3"/>
        <charset val="128"/>
      </rPr>
      <t>（5～11月）</t>
    </r>
    <rPh sb="0" eb="2">
      <t>ウミベ</t>
    </rPh>
    <rPh sb="3" eb="5">
      <t>エンソク</t>
    </rPh>
    <phoneticPr fontId="2"/>
  </si>
  <si>
    <r>
      <t>江田島クラフト</t>
    </r>
    <r>
      <rPr>
        <sz val="9"/>
        <rFont val="HG丸ｺﾞｼｯｸM-PRO"/>
        <family val="3"/>
        <charset val="128"/>
      </rPr>
      <t>（指導はプログラムによる）</t>
    </r>
    <rPh sb="0" eb="3">
      <t>エタジマ</t>
    </rPh>
    <rPh sb="8" eb="10">
      <t>シドウ</t>
    </rPh>
    <phoneticPr fontId="2"/>
  </si>
  <si>
    <r>
      <t>カードスタンドづくり</t>
    </r>
    <r>
      <rPr>
        <sz val="9"/>
        <rFont val="HG丸ｺﾞｼｯｸM-PRO"/>
        <family val="3"/>
        <charset val="128"/>
      </rPr>
      <t>（指導なし）</t>
    </r>
    <rPh sb="11" eb="13">
      <t>シドウ</t>
    </rPh>
    <phoneticPr fontId="2"/>
  </si>
  <si>
    <t>締め切り日…</t>
    <phoneticPr fontId="2"/>
  </si>
  <si>
    <t>利用申込書からコピーして貼り付けてください。</t>
    <rPh sb="0" eb="5">
      <t>リヨウモウシコミショ</t>
    </rPh>
    <rPh sb="12" eb="13">
      <t>ハ</t>
    </rPh>
    <rPh sb="14" eb="15">
      <t>ツ</t>
    </rPh>
    <phoneticPr fontId="2"/>
  </si>
  <si>
    <t xml:space="preserve">   カッター研修指導依頼書</t>
    <phoneticPr fontId="17"/>
  </si>
  <si>
    <t>国立江田島青少年交流の家所長　様</t>
  </si>
  <si>
    <t xml:space="preserve">                              　　　</t>
    <phoneticPr fontId="17"/>
  </si>
  <si>
    <t>研修団体名</t>
    <phoneticPr fontId="17"/>
  </si>
  <si>
    <t>総括責任者</t>
    <phoneticPr fontId="17"/>
  </si>
  <si>
    <t>１.  研修希望日時　　　　　</t>
    <phoneticPr fontId="17"/>
  </si>
  <si>
    <t>規律を重視した指導　</t>
    <phoneticPr fontId="17"/>
  </si>
  <si>
    <t>体験を重視した指導　</t>
    <phoneticPr fontId="17"/>
  </si>
  <si>
    <t>４．希望漕艇コース及び研修参加者数</t>
  </si>
  <si>
    <t>希望漕艇コース（選択してください）</t>
    <rPh sb="8" eb="10">
      <t>センタク</t>
    </rPh>
    <phoneticPr fontId="17"/>
  </si>
  <si>
    <t>【半日・１日】</t>
    <rPh sb="5" eb="6">
      <t>ニチ</t>
    </rPh>
    <phoneticPr fontId="17"/>
  </si>
  <si>
    <t>【コース】</t>
    <phoneticPr fontId="17"/>
  </si>
  <si>
    <t>カッターに乗船する研修生の人数</t>
    <rPh sb="5" eb="7">
      <t>ジョウセン</t>
    </rPh>
    <rPh sb="9" eb="12">
      <t>ケンシュウセイ</t>
    </rPh>
    <rPh sb="13" eb="15">
      <t>ニンズウ</t>
    </rPh>
    <phoneticPr fontId="17"/>
  </si>
  <si>
    <t>カッターに乗船する引率者名及び
役割分担</t>
    <phoneticPr fontId="17"/>
  </si>
  <si>
    <t>小 計</t>
  </si>
  <si>
    <t>指導員</t>
    <rPh sb="0" eb="3">
      <t>シドウイン</t>
    </rPh>
    <phoneticPr fontId="17"/>
  </si>
  <si>
    <t>男性</t>
    <phoneticPr fontId="17"/>
  </si>
  <si>
    <t>名前</t>
    <phoneticPr fontId="17"/>
  </si>
  <si>
    <t>役割分担</t>
    <phoneticPr fontId="17"/>
  </si>
  <si>
    <t>救助艇操船者・操船補助者</t>
    <rPh sb="0" eb="2">
      <t>キュウジョ</t>
    </rPh>
    <rPh sb="2" eb="3">
      <t>テイ</t>
    </rPh>
    <rPh sb="3" eb="5">
      <t>ソウセン</t>
    </rPh>
    <rPh sb="5" eb="6">
      <t>シャ</t>
    </rPh>
    <rPh sb="7" eb="9">
      <t>ソウセン</t>
    </rPh>
    <rPh sb="9" eb="12">
      <t>ホジョシャ</t>
    </rPh>
    <phoneticPr fontId="17"/>
  </si>
  <si>
    <t>部は必ず入力してください。</t>
    <rPh sb="0" eb="1">
      <t>ブ</t>
    </rPh>
    <rPh sb="2" eb="3">
      <t>カナラ</t>
    </rPh>
    <rPh sb="4" eb="6">
      <t>ニュウリョク</t>
    </rPh>
    <phoneticPr fontId="17"/>
  </si>
  <si>
    <t>５．その他</t>
  </si>
  <si>
    <t>③乗船者で配慮を要する研修生の有無</t>
    <phoneticPr fontId="17"/>
  </si>
  <si>
    <t>以下は記入の必要はありません</t>
  </si>
  <si>
    <t>上記活動を　実施　することを許可（ する　　しない ）※どちらかに○をつける</t>
    <phoneticPr fontId="17"/>
  </si>
  <si>
    <t>（人数確認チェック欄）</t>
    <phoneticPr fontId="17"/>
  </si>
  <si>
    <t>所長</t>
  </si>
  <si>
    <t>次長</t>
  </si>
  <si>
    <t>企画指導専門職</t>
  </si>
  <si>
    <t>乗艇時の
人数変更</t>
    <phoneticPr fontId="17"/>
  </si>
  <si>
    <t>艇庫前での
人数確認</t>
    <phoneticPr fontId="17"/>
  </si>
  <si>
    <t>指導担当</t>
  </si>
  <si>
    <t>事前打合せ</t>
  </si>
  <si>
    <t>提出日</t>
    <rPh sb="0" eb="2">
      <t>テイシュツ</t>
    </rPh>
    <rPh sb="2" eb="3">
      <t>ビ</t>
    </rPh>
    <phoneticPr fontId="17"/>
  </si>
  <si>
    <t>２.  研修目的（以下に記入）　　　</t>
    <rPh sb="9" eb="11">
      <t>イカ</t>
    </rPh>
    <rPh sb="12" eb="14">
      <t>キニュウ</t>
    </rPh>
    <phoneticPr fontId="17"/>
  </si>
  <si>
    <t>３．研修要望事項（規律・体験重視のどちらかを選択し、要望を以下に記入）　</t>
    <rPh sb="9" eb="11">
      <t>キリツ</t>
    </rPh>
    <rPh sb="12" eb="14">
      <t>タイケン</t>
    </rPh>
    <rPh sb="14" eb="16">
      <t>ジュウシ</t>
    </rPh>
    <rPh sb="22" eb="24">
      <t>センタク</t>
    </rPh>
    <rPh sb="26" eb="28">
      <t>ヨウボウ</t>
    </rPh>
    <rPh sb="29" eb="31">
      <t>イカ</t>
    </rPh>
    <rPh sb="32" eb="34">
      <t>キニュウ</t>
    </rPh>
    <phoneticPr fontId="17"/>
  </si>
  <si>
    <t>各艇
合計</t>
    <phoneticPr fontId="2"/>
  </si>
  <si>
    <t>午前・午後・１日</t>
  </si>
  <si>
    <t>事業推進
係長</t>
    <phoneticPr fontId="2"/>
  </si>
  <si>
    <t>女性</t>
    <rPh sb="0" eb="2">
      <t>ジョセイ</t>
    </rPh>
    <phoneticPr fontId="17"/>
  </si>
  <si>
    <t>男性</t>
    <rPh sb="0" eb="2">
      <t>ダンセイ</t>
    </rPh>
    <phoneticPr fontId="17"/>
  </si>
  <si>
    <t>①陸上で見学する研修生</t>
    <phoneticPr fontId="17"/>
  </si>
  <si>
    <t>研修団体名</t>
    <phoneticPr fontId="2"/>
  </si>
  <si>
    <t>研修希望日時</t>
    <phoneticPr fontId="17"/>
  </si>
  <si>
    <t>号艇</t>
    <rPh sb="0" eb="1">
      <t>ゴウ</t>
    </rPh>
    <rPh sb="1" eb="2">
      <t>テイ</t>
    </rPh>
    <phoneticPr fontId="2"/>
  </si>
  <si>
    <t>No.</t>
    <phoneticPr fontId="2"/>
  </si>
  <si>
    <t>名前</t>
    <rPh sb="0" eb="2">
      <t>ナマエ</t>
    </rPh>
    <phoneticPr fontId="2"/>
  </si>
  <si>
    <t>※男性</t>
    <rPh sb="1" eb="3">
      <t>ダンセイ</t>
    </rPh>
    <phoneticPr fontId="2"/>
  </si>
  <si>
    <t>※女性</t>
    <rPh sb="1" eb="3">
      <t>ジョセイ</t>
    </rPh>
    <phoneticPr fontId="2"/>
  </si>
  <si>
    <t>小     計</t>
    <rPh sb="0" eb="1">
      <t>ショウ</t>
    </rPh>
    <rPh sb="6" eb="7">
      <t>ケイ</t>
    </rPh>
    <phoneticPr fontId="2"/>
  </si>
  <si>
    <t>役割分担</t>
    <phoneticPr fontId="2"/>
  </si>
  <si>
    <t>合計人数</t>
    <rPh sb="0" eb="2">
      <t>ゴウケイ</t>
    </rPh>
    <rPh sb="2" eb="4">
      <t>ニンズウ</t>
    </rPh>
    <phoneticPr fontId="2"/>
  </si>
  <si>
    <t>１号艇</t>
    <phoneticPr fontId="17"/>
  </si>
  <si>
    <t>２号艇</t>
    <phoneticPr fontId="17"/>
  </si>
  <si>
    <t>３号艇</t>
    <phoneticPr fontId="17"/>
  </si>
  <si>
    <t>４号艇</t>
    <phoneticPr fontId="17"/>
  </si>
  <si>
    <t>５号艇</t>
    <phoneticPr fontId="17"/>
  </si>
  <si>
    <t>６号艇</t>
    <phoneticPr fontId="17"/>
  </si>
  <si>
    <t>合計</t>
    <phoneticPr fontId="17"/>
  </si>
  <si>
    <t>女性</t>
    <phoneticPr fontId="17"/>
  </si>
  <si>
    <t>小計</t>
    <phoneticPr fontId="17"/>
  </si>
  <si>
    <t>高校生以下は必ず入力</t>
    <rPh sb="0" eb="3">
      <t>コウコウセイ</t>
    </rPh>
    <rPh sb="3" eb="5">
      <t>イカ</t>
    </rPh>
    <rPh sb="6" eb="7">
      <t>カナラ</t>
    </rPh>
    <rPh sb="8" eb="10">
      <t>ニュウリョク</t>
    </rPh>
    <phoneticPr fontId="17"/>
  </si>
  <si>
    <t>指導担当者</t>
    <rPh sb="0" eb="2">
      <t>シドウ</t>
    </rPh>
    <rPh sb="2" eb="5">
      <t>タントウシャ</t>
    </rPh>
    <phoneticPr fontId="17"/>
  </si>
  <si>
    <t>救護担当者</t>
  </si>
  <si>
    <t>※役割分担を選択してください
※総括責任、指導担当者も兼ねることができます。</t>
    <rPh sb="6" eb="8">
      <t>センタク</t>
    </rPh>
    <rPh sb="16" eb="18">
      <t>ソウカツ</t>
    </rPh>
    <rPh sb="18" eb="20">
      <t>セキニン</t>
    </rPh>
    <rPh sb="21" eb="26">
      <t>シドウタントウシャ</t>
    </rPh>
    <rPh sb="27" eb="28">
      <t>カ</t>
    </rPh>
    <phoneticPr fontId="17"/>
  </si>
  <si>
    <t>指導担当者からの
人数聴取</t>
    <phoneticPr fontId="17"/>
  </si>
  <si>
    <t>引率者名</t>
    <rPh sb="0" eb="3">
      <t>インソツシャ</t>
    </rPh>
    <rPh sb="3" eb="4">
      <t>メイ</t>
    </rPh>
    <phoneticPr fontId="2"/>
  </si>
  <si>
    <t>※該当の区分に○を入れてください。</t>
    <phoneticPr fontId="2"/>
  </si>
  <si>
    <t>使用艇</t>
    <phoneticPr fontId="17"/>
  </si>
  <si>
    <t>〇申し込み済み研修プログラム</t>
    <rPh sb="1" eb="2">
      <t>モウ</t>
    </rPh>
    <rPh sb="3" eb="4">
      <t>コ</t>
    </rPh>
    <rPh sb="5" eb="6">
      <t>ズ</t>
    </rPh>
    <phoneticPr fontId="2"/>
  </si>
  <si>
    <t>〇申し込み研修プログラム</t>
    <rPh sb="1" eb="2">
      <t>モウ</t>
    </rPh>
    <rPh sb="3" eb="4">
      <t>コ</t>
    </rPh>
    <rPh sb="5" eb="7">
      <t>ケンシュウ</t>
    </rPh>
    <phoneticPr fontId="2"/>
  </si>
  <si>
    <t>①陸上で見学する研修生名</t>
    <rPh sb="11" eb="12">
      <t>メイ</t>
    </rPh>
    <phoneticPr fontId="17"/>
  </si>
  <si>
    <t>男性</t>
    <rPh sb="0" eb="1">
      <t>ダンセイ</t>
    </rPh>
    <phoneticPr fontId="2"/>
  </si>
  <si>
    <t>女性</t>
    <rPh sb="0" eb="2">
      <t>ジョセイ</t>
    </rPh>
    <phoneticPr fontId="2"/>
  </si>
  <si>
    <t>役割分担</t>
    <rPh sb="0" eb="2">
      <t>ヤクワリ</t>
    </rPh>
    <rPh sb="2" eb="4">
      <t>ブンタン</t>
    </rPh>
    <phoneticPr fontId="17"/>
  </si>
  <si>
    <t>②陸上で指導する引率代表者</t>
    <rPh sb="10" eb="12">
      <t>ダイヒョウ</t>
    </rPh>
    <phoneticPr fontId="17"/>
  </si>
  <si>
    <t>陸上待機
指導者数</t>
    <rPh sb="0" eb="2">
      <t>リクジョウ</t>
    </rPh>
    <rPh sb="2" eb="4">
      <t>タイキ</t>
    </rPh>
    <rPh sb="5" eb="7">
      <t>シドウ</t>
    </rPh>
    <rPh sb="7" eb="8">
      <t>シャ</t>
    </rPh>
    <rPh sb="8" eb="9">
      <t>スウ</t>
    </rPh>
    <phoneticPr fontId="17"/>
  </si>
  <si>
    <t>②陸上で指導する引率代表者名</t>
    <rPh sb="10" eb="12">
      <t>ダイヒョウ</t>
    </rPh>
    <rPh sb="13" eb="14">
      <t>メイ</t>
    </rPh>
    <phoneticPr fontId="17"/>
  </si>
  <si>
    <t>陸上待機
指導者数</t>
    <phoneticPr fontId="2"/>
  </si>
  <si>
    <t>カヌー研修実施届</t>
    <rPh sb="3" eb="5">
      <t>ケンシュウ</t>
    </rPh>
    <rPh sb="5" eb="7">
      <t>ジッシ</t>
    </rPh>
    <rPh sb="7" eb="8">
      <t>トドケ</t>
    </rPh>
    <phoneticPr fontId="17"/>
  </si>
  <si>
    <t>記</t>
    <rPh sb="0" eb="1">
      <t>キ</t>
    </rPh>
    <phoneticPr fontId="2"/>
  </si>
  <si>
    <t>期日</t>
    <rPh sb="0" eb="1">
      <t>キ</t>
    </rPh>
    <rPh sb="1" eb="2">
      <t>ニチ</t>
    </rPh>
    <phoneticPr fontId="2"/>
  </si>
  <si>
    <t>⒈</t>
    <phoneticPr fontId="2"/>
  </si>
  <si>
    <t>⒉</t>
    <phoneticPr fontId="2"/>
  </si>
  <si>
    <t>⑴</t>
    <phoneticPr fontId="2"/>
  </si>
  <si>
    <t>⑵</t>
    <phoneticPr fontId="2"/>
  </si>
  <si>
    <t>引率者</t>
    <rPh sb="0" eb="3">
      <t>インソツシャ</t>
    </rPh>
    <phoneticPr fontId="2"/>
  </si>
  <si>
    <t>⒊</t>
    <phoneticPr fontId="2"/>
  </si>
  <si>
    <t>その他</t>
    <rPh sb="2" eb="3">
      <t>ホカ</t>
    </rPh>
    <phoneticPr fontId="2"/>
  </si>
  <si>
    <t>監視担当者名</t>
    <rPh sb="0" eb="2">
      <t>カンシ</t>
    </rPh>
    <rPh sb="2" eb="5">
      <t>タントウシャ</t>
    </rPh>
    <rPh sb="5" eb="6">
      <t>メイ</t>
    </rPh>
    <phoneticPr fontId="2"/>
  </si>
  <si>
    <t>男性</t>
    <rPh sb="0" eb="2">
      <t>ダンセイ</t>
    </rPh>
    <phoneticPr fontId="2"/>
  </si>
  <si>
    <t>合計</t>
    <rPh sb="0" eb="2">
      <t>ゴウケイ</t>
    </rPh>
    <phoneticPr fontId="2"/>
  </si>
  <si>
    <t>カヌーをする者</t>
    <rPh sb="6" eb="7">
      <t>モノ</t>
    </rPh>
    <phoneticPr fontId="2"/>
  </si>
  <si>
    <t>見学者</t>
    <rPh sb="0" eb="2">
      <t>ケンガク</t>
    </rPh>
    <rPh sb="2" eb="3">
      <t>シャ</t>
    </rPh>
    <phoneticPr fontId="2"/>
  </si>
  <si>
    <t>カヌー研修の前に浜辺を清掃します。</t>
    <phoneticPr fontId="2"/>
  </si>
  <si>
    <t>⑶</t>
    <phoneticPr fontId="2"/>
  </si>
  <si>
    <t>⑷</t>
    <phoneticPr fontId="2"/>
  </si>
  <si>
    <t>担当</t>
    <rPh sb="0" eb="2">
      <t>タントウ</t>
    </rPh>
    <phoneticPr fontId="2"/>
  </si>
  <si>
    <t>上記の活動を許可　（　※　　する　　・　　しない　　）</t>
    <rPh sb="0" eb="2">
      <t>ジョウキ</t>
    </rPh>
    <rPh sb="3" eb="5">
      <t>カツドウ</t>
    </rPh>
    <rPh sb="6" eb="8">
      <t>キョカ</t>
    </rPh>
    <phoneticPr fontId="17"/>
  </si>
  <si>
    <t>～</t>
    <phoneticPr fontId="2"/>
  </si>
  <si>
    <t>窓口担当者連絡先</t>
    <rPh sb="0" eb="2">
      <t>マドクチ</t>
    </rPh>
    <rPh sb="2" eb="5">
      <t>タントウシャ</t>
    </rPh>
    <phoneticPr fontId="2"/>
  </si>
  <si>
    <r>
      <rPr>
        <sz val="12"/>
        <color theme="1"/>
        <rFont val="HGPｺﾞｼｯｸM"/>
        <family val="3"/>
        <charset val="128"/>
      </rPr>
      <t>救助艇に乗船する引率者</t>
    </r>
    <r>
      <rPr>
        <sz val="10"/>
        <color theme="1"/>
        <rFont val="HGPｺﾞｼｯｸM"/>
        <family val="3"/>
        <charset val="128"/>
      </rPr>
      <t xml:space="preserve">
※</t>
    </r>
    <r>
      <rPr>
        <sz val="8"/>
        <color theme="1"/>
        <rFont val="HGPｺﾞｼｯｸM"/>
        <family val="3"/>
        <charset val="128"/>
      </rPr>
      <t>陸上待機の救護担当者がいる場合は、
　1名以上、いない場合は2名以上
※総括責任者、指導担当者も兼ねる
　ことができる</t>
    </r>
    <rPh sb="13" eb="15">
      <t>リクジョウ</t>
    </rPh>
    <rPh sb="15" eb="17">
      <t>タイキ</t>
    </rPh>
    <rPh sb="18" eb="23">
      <t>キュウゴタントウシャ</t>
    </rPh>
    <rPh sb="26" eb="28">
      <t>バアイ</t>
    </rPh>
    <rPh sb="33" eb="36">
      <t>メイイジョウ</t>
    </rPh>
    <rPh sb="40" eb="42">
      <t>バアイ</t>
    </rPh>
    <rPh sb="44" eb="47">
      <t>メイイジョウ</t>
    </rPh>
    <rPh sb="49" eb="54">
      <t>ソウカツセキニンシャ</t>
    </rPh>
    <rPh sb="55" eb="60">
      <t>シドウタントウシャ</t>
    </rPh>
    <rPh sb="61" eb="62">
      <t>カ</t>
    </rPh>
    <phoneticPr fontId="17"/>
  </si>
  <si>
    <t>同一人物であっても
入力してください</t>
    <rPh sb="0" eb="2">
      <t>ドウイツ</t>
    </rPh>
    <rPh sb="2" eb="4">
      <t>ジンブツ</t>
    </rPh>
    <rPh sb="10" eb="12">
      <t>ニュウリョク</t>
    </rPh>
    <phoneticPr fontId="2"/>
  </si>
  <si>
    <t>総括責任者</t>
    <rPh sb="0" eb="2">
      <t>ソウカツ</t>
    </rPh>
    <rPh sb="2" eb="5">
      <t>セキニンシャ</t>
    </rPh>
    <phoneticPr fontId="17"/>
  </si>
  <si>
    <t>担当者</t>
    <rPh sb="0" eb="3">
      <t>タントウシャ</t>
    </rPh>
    <phoneticPr fontId="17"/>
  </si>
  <si>
    <t>携帯電話</t>
    <rPh sb="0" eb="2">
      <t>ケイタイ</t>
    </rPh>
    <rPh sb="2" eb="4">
      <t>デンワ</t>
    </rPh>
    <phoneticPr fontId="17"/>
  </si>
  <si>
    <t>指導体制等</t>
    <rPh sb="0" eb="2">
      <t>シドウ</t>
    </rPh>
    <rPh sb="2" eb="4">
      <t>タイセイ</t>
    </rPh>
    <rPh sb="4" eb="5">
      <t>トウ</t>
    </rPh>
    <phoneticPr fontId="2"/>
  </si>
  <si>
    <t>指導者の役割</t>
    <rPh sb="0" eb="3">
      <t>シドウシャ</t>
    </rPh>
    <rPh sb="4" eb="6">
      <t>ヤクワリ</t>
    </rPh>
    <phoneticPr fontId="2"/>
  </si>
  <si>
    <r>
      <t xml:space="preserve">指導担当者名
</t>
    </r>
    <r>
      <rPr>
        <sz val="9"/>
        <rFont val="HGPｺﾞｼｯｸM"/>
        <family val="3"/>
        <charset val="128"/>
      </rPr>
      <t>（1名以上）</t>
    </r>
    <rPh sb="0" eb="2">
      <t>シドウ</t>
    </rPh>
    <rPh sb="2" eb="5">
      <t>タントウシャ</t>
    </rPh>
    <rPh sb="5" eb="6">
      <t>メイ</t>
    </rPh>
    <rPh sb="9" eb="12">
      <t>メイイジョウ</t>
    </rPh>
    <phoneticPr fontId="2"/>
  </si>
  <si>
    <t>陸上監視員
（1名以上）</t>
    <rPh sb="0" eb="2">
      <t>リクジョウ</t>
    </rPh>
    <rPh sb="2" eb="5">
      <t>カンシイン</t>
    </rPh>
    <rPh sb="8" eb="11">
      <t>メイイジョウ</t>
    </rPh>
    <phoneticPr fontId="2"/>
  </si>
  <si>
    <t>海上監視員
（1名以上）</t>
    <rPh sb="0" eb="2">
      <t>カイジョウ</t>
    </rPh>
    <rPh sb="2" eb="5">
      <t>カンシイン</t>
    </rPh>
    <phoneticPr fontId="2"/>
  </si>
  <si>
    <t>水泳研修の前に浜辺を清掃します。</t>
    <rPh sb="0" eb="2">
      <t>スイエイ</t>
    </rPh>
    <phoneticPr fontId="2"/>
  </si>
  <si>
    <t>はじめに！
戻る</t>
    <rPh sb="6" eb="7">
      <t>モド</t>
    </rPh>
    <phoneticPr fontId="17"/>
  </si>
  <si>
    <r>
      <t xml:space="preserve">救護担当者名
</t>
    </r>
    <r>
      <rPr>
        <sz val="9"/>
        <rFont val="HGPｺﾞｼｯｸM"/>
        <family val="3"/>
        <charset val="128"/>
      </rPr>
      <t>（1名以上）</t>
    </r>
    <rPh sb="0" eb="2">
      <t>キュウゴ</t>
    </rPh>
    <rPh sb="2" eb="5">
      <t>タントウシャ</t>
    </rPh>
    <rPh sb="5" eb="6">
      <t>メイ</t>
    </rPh>
    <phoneticPr fontId="2"/>
  </si>
  <si>
    <t>あり</t>
    <phoneticPr fontId="2"/>
  </si>
  <si>
    <t>なし</t>
    <phoneticPr fontId="2"/>
  </si>
  <si>
    <t>研修参加者数（水泳場には利用者名簿のコピーをご持参ください。）</t>
    <rPh sb="0" eb="2">
      <t>ケンシュウ</t>
    </rPh>
    <rPh sb="2" eb="5">
      <t>サンカシャ</t>
    </rPh>
    <rPh sb="5" eb="6">
      <t>スウ</t>
    </rPh>
    <rPh sb="7" eb="10">
      <t>スイエイジョウ</t>
    </rPh>
    <rPh sb="12" eb="14">
      <t>リヨウ</t>
    </rPh>
    <rPh sb="14" eb="15">
      <t>シャ</t>
    </rPh>
    <rPh sb="15" eb="17">
      <t>メイボ</t>
    </rPh>
    <rPh sb="23" eb="25">
      <t>ジサン</t>
    </rPh>
    <phoneticPr fontId="2"/>
  </si>
  <si>
    <t>マリンウォッチング研修実施届</t>
    <rPh sb="9" eb="11">
      <t>ケンシュウ</t>
    </rPh>
    <rPh sb="11" eb="13">
      <t>ジッシ</t>
    </rPh>
    <rPh sb="13" eb="14">
      <t>トドケ</t>
    </rPh>
    <phoneticPr fontId="17"/>
  </si>
  <si>
    <r>
      <t xml:space="preserve">監視担当者名
</t>
    </r>
    <r>
      <rPr>
        <sz val="9"/>
        <rFont val="HGPｺﾞｼｯｸM"/>
        <family val="3"/>
        <charset val="128"/>
      </rPr>
      <t>（1名以上）</t>
    </r>
    <rPh sb="0" eb="2">
      <t>カンシ</t>
    </rPh>
    <rPh sb="2" eb="5">
      <t>タントウシャ</t>
    </rPh>
    <rPh sb="5" eb="6">
      <t>メイ</t>
    </rPh>
    <phoneticPr fontId="2"/>
  </si>
  <si>
    <t>ビーチコーミング研修実施届</t>
    <rPh sb="8" eb="10">
      <t>ケンシュウ</t>
    </rPh>
    <rPh sb="10" eb="12">
      <t>ジッシ</t>
    </rPh>
    <rPh sb="12" eb="13">
      <t>トドケ</t>
    </rPh>
    <phoneticPr fontId="17"/>
  </si>
  <si>
    <t>ナイトマリンハイク研修実施届</t>
    <rPh sb="9" eb="11">
      <t>ケンシュウ</t>
    </rPh>
    <rPh sb="11" eb="13">
      <t>ジッシ</t>
    </rPh>
    <rPh sb="13" eb="14">
      <t>トドケ</t>
    </rPh>
    <phoneticPr fontId="17"/>
  </si>
  <si>
    <t>団体名</t>
    <rPh sb="0" eb="3">
      <t>ダンタイメイ</t>
    </rPh>
    <phoneticPr fontId="2"/>
  </si>
  <si>
    <t>品名</t>
    <rPh sb="0" eb="2">
      <t>ヒンメイ</t>
    </rPh>
    <phoneticPr fontId="2"/>
  </si>
  <si>
    <t>在庫数</t>
    <rPh sb="0" eb="3">
      <t>ザイコスウ</t>
    </rPh>
    <phoneticPr fontId="2"/>
  </si>
  <si>
    <t>希望数</t>
    <rPh sb="0" eb="2">
      <t>キボウ</t>
    </rPh>
    <rPh sb="2" eb="3">
      <t>スウ</t>
    </rPh>
    <phoneticPr fontId="2"/>
  </si>
  <si>
    <t>利用日</t>
    <rPh sb="0" eb="2">
      <t>リヨウ</t>
    </rPh>
    <rPh sb="2" eb="3">
      <t>ビ</t>
    </rPh>
    <phoneticPr fontId="2"/>
  </si>
  <si>
    <t>共通</t>
    <rPh sb="0" eb="2">
      <t>キョウツウ</t>
    </rPh>
    <phoneticPr fontId="17"/>
  </si>
  <si>
    <t>バケツ</t>
    <phoneticPr fontId="17"/>
  </si>
  <si>
    <t>ストップウォッチ</t>
    <phoneticPr fontId="17"/>
  </si>
  <si>
    <t>雷探知機</t>
    <rPh sb="0" eb="1">
      <t>カミナリ</t>
    </rPh>
    <rPh sb="1" eb="4">
      <t>タンチキ</t>
    </rPh>
    <phoneticPr fontId="17"/>
  </si>
  <si>
    <t>延長コード</t>
    <rPh sb="0" eb="2">
      <t>エンチョウ</t>
    </rPh>
    <phoneticPr fontId="2"/>
  </si>
  <si>
    <t>巻尺</t>
    <rPh sb="0" eb="2">
      <t>マキジャク</t>
    </rPh>
    <phoneticPr fontId="17"/>
  </si>
  <si>
    <t>拡声器</t>
    <rPh sb="0" eb="3">
      <t>カクセイキ</t>
    </rPh>
    <phoneticPr fontId="17"/>
  </si>
  <si>
    <t>ライフジャケット</t>
    <phoneticPr fontId="17"/>
  </si>
  <si>
    <t>ミニバケツ</t>
    <phoneticPr fontId="17"/>
  </si>
  <si>
    <t>幼児用</t>
    <rPh sb="0" eb="3">
      <t>ヨウジヨウ</t>
    </rPh>
    <phoneticPr fontId="17"/>
  </si>
  <si>
    <t>小学生以上</t>
    <rPh sb="0" eb="3">
      <t>ショウガクセイ</t>
    </rPh>
    <rPh sb="3" eb="5">
      <t>イジョウ</t>
    </rPh>
    <phoneticPr fontId="17"/>
  </si>
  <si>
    <t>箱めがね</t>
    <rPh sb="0" eb="1">
      <t>ハコ</t>
    </rPh>
    <phoneticPr fontId="17"/>
  </si>
  <si>
    <t>食塩</t>
    <rPh sb="0" eb="2">
      <t>ショクエン</t>
    </rPh>
    <phoneticPr fontId="17"/>
  </si>
  <si>
    <t>観察用資料各種</t>
    <rPh sb="0" eb="3">
      <t>カンサツヨウ</t>
    </rPh>
    <rPh sb="3" eb="5">
      <t>シリョウ</t>
    </rPh>
    <rPh sb="5" eb="7">
      <t>カクシュ</t>
    </rPh>
    <phoneticPr fontId="17"/>
  </si>
  <si>
    <t>ＣＤラジカセ</t>
  </si>
  <si>
    <t>カプラ</t>
  </si>
  <si>
    <t>ディスクゴルフ</t>
  </si>
  <si>
    <t>物　品　利　用　希　望　書　　　</t>
    <rPh sb="0" eb="1">
      <t>モノ</t>
    </rPh>
    <rPh sb="2" eb="3">
      <t>シナ</t>
    </rPh>
    <rPh sb="4" eb="5">
      <t>リ</t>
    </rPh>
    <rPh sb="6" eb="7">
      <t>ヨウ</t>
    </rPh>
    <rPh sb="8" eb="9">
      <t>マレ</t>
    </rPh>
    <rPh sb="10" eb="11">
      <t>ボウ</t>
    </rPh>
    <rPh sb="12" eb="13">
      <t>ショ</t>
    </rPh>
    <phoneticPr fontId="2"/>
  </si>
  <si>
    <t>プログラム名</t>
    <rPh sb="5" eb="6">
      <t>メイ</t>
    </rPh>
    <phoneticPr fontId="17"/>
  </si>
  <si>
    <t>プログラム名</t>
    <phoneticPr fontId="17"/>
  </si>
  <si>
    <t>ラリー系</t>
    <rPh sb="3" eb="4">
      <t>ケイ</t>
    </rPh>
    <phoneticPr fontId="17"/>
  </si>
  <si>
    <t>大人用</t>
    <rPh sb="0" eb="3">
      <t>オトナヨウ</t>
    </rPh>
    <phoneticPr fontId="17"/>
  </si>
  <si>
    <t>小人用</t>
    <phoneticPr fontId="17"/>
  </si>
  <si>
    <t>希望なし</t>
    <rPh sb="0" eb="2">
      <t>キボウ</t>
    </rPh>
    <phoneticPr fontId="2"/>
  </si>
  <si>
    <t>貸出</t>
    <rPh sb="0" eb="2">
      <t>カシダシ</t>
    </rPh>
    <phoneticPr fontId="17"/>
  </si>
  <si>
    <t>返却</t>
    <rPh sb="0" eb="2">
      <t>ヘンキャク</t>
    </rPh>
    <phoneticPr fontId="17"/>
  </si>
  <si>
    <t xml:space="preserve"> </t>
    <phoneticPr fontId="2"/>
  </si>
  <si>
    <t>幼児用</t>
    <rPh sb="0" eb="2">
      <t>ヨウジ</t>
    </rPh>
    <rPh sb="2" eb="3">
      <t>ヨウ</t>
    </rPh>
    <phoneticPr fontId="17"/>
  </si>
  <si>
    <t>各50</t>
    <rPh sb="0" eb="1">
      <t>カク</t>
    </rPh>
    <phoneticPr fontId="2"/>
  </si>
  <si>
    <t>各50</t>
    <rPh sb="0" eb="1">
      <t>カク</t>
    </rPh>
    <phoneticPr fontId="17"/>
  </si>
  <si>
    <t>手網（中サイズ）</t>
    <rPh sb="0" eb="1">
      <t>テ</t>
    </rPh>
    <rPh sb="1" eb="2">
      <t>アミ</t>
    </rPh>
    <rPh sb="3" eb="4">
      <t>ナカ</t>
    </rPh>
    <phoneticPr fontId="17"/>
  </si>
  <si>
    <t>手網（大サイズ）</t>
    <rPh sb="0" eb="1">
      <t>テ</t>
    </rPh>
    <rPh sb="1" eb="2">
      <t>アミ</t>
    </rPh>
    <rPh sb="3" eb="4">
      <t>オオ</t>
    </rPh>
    <phoneticPr fontId="17"/>
  </si>
  <si>
    <t>虫取り網</t>
    <rPh sb="0" eb="2">
      <t>ムシト</t>
    </rPh>
    <rPh sb="3" eb="4">
      <t>アミ</t>
    </rPh>
    <phoneticPr fontId="17"/>
  </si>
  <si>
    <t>アクアリウム用水網</t>
    <rPh sb="6" eb="7">
      <t>ヨウ</t>
    </rPh>
    <rPh sb="7" eb="8">
      <t>ミズ</t>
    </rPh>
    <rPh sb="8" eb="9">
      <t>アミ</t>
    </rPh>
    <phoneticPr fontId="17"/>
  </si>
  <si>
    <t>各20</t>
    <rPh sb="0" eb="1">
      <t>カク</t>
    </rPh>
    <phoneticPr fontId="17"/>
  </si>
  <si>
    <t>ジャンボバスケット</t>
    <phoneticPr fontId="17"/>
  </si>
  <si>
    <t>角型ジャンボタブ</t>
    <rPh sb="0" eb="2">
      <t>カクガタ</t>
    </rPh>
    <phoneticPr fontId="17"/>
  </si>
  <si>
    <t>ブルーシート</t>
    <phoneticPr fontId="17"/>
  </si>
  <si>
    <t>各１</t>
    <rPh sb="0" eb="1">
      <t>カク</t>
    </rPh>
    <phoneticPr fontId="17"/>
  </si>
  <si>
    <t>男性の背の高い順に、続いて女性の背の高い順にならべてください。</t>
    <rPh sb="0" eb="2">
      <t>ダンセイ</t>
    </rPh>
    <rPh sb="3" eb="4">
      <t>セ</t>
    </rPh>
    <rPh sb="5" eb="6">
      <t>タカ</t>
    </rPh>
    <rPh sb="7" eb="8">
      <t>ジュン</t>
    </rPh>
    <rPh sb="10" eb="11">
      <t>ツヅ</t>
    </rPh>
    <rPh sb="13" eb="15">
      <t>ジョセイ</t>
    </rPh>
    <rPh sb="16" eb="17">
      <t>セ</t>
    </rPh>
    <rPh sb="18" eb="19">
      <t>タカ</t>
    </rPh>
    <rPh sb="20" eb="21">
      <t>ジュン</t>
    </rPh>
    <phoneticPr fontId="2"/>
  </si>
  <si>
    <t>水泳をする者</t>
    <rPh sb="0" eb="2">
      <t>スイエイ</t>
    </rPh>
    <rPh sb="5" eb="6">
      <t>モノ</t>
    </rPh>
    <phoneticPr fontId="2"/>
  </si>
  <si>
    <t>研修生</t>
    <rPh sb="0" eb="3">
      <t>ケンシュウセイ</t>
    </rPh>
    <phoneticPr fontId="2"/>
  </si>
  <si>
    <t>勤務先・自宅・その他</t>
  </si>
  <si>
    <t>観察担当者</t>
  </si>
  <si>
    <t>ディスクゴルフ</t>
    <phoneticPr fontId="2"/>
  </si>
  <si>
    <r>
      <rPr>
        <sz val="12"/>
        <rFont val="HG丸ｺﾞｼｯｸM-PRO"/>
        <family val="3"/>
        <charset val="128"/>
      </rPr>
      <t>所内ビンゴ</t>
    </r>
    <r>
      <rPr>
        <sz val="8"/>
        <rFont val="HG丸ｺﾞｼｯｸM-PRO"/>
        <family val="3"/>
        <charset val="128"/>
      </rPr>
      <t>（屋内版）</t>
    </r>
    <rPh sb="0" eb="1">
      <t>ショ</t>
    </rPh>
    <rPh sb="1" eb="2">
      <t>ナイ</t>
    </rPh>
    <rPh sb="6" eb="8">
      <t>オクナイ</t>
    </rPh>
    <rPh sb="8" eb="9">
      <t>バン</t>
    </rPh>
    <phoneticPr fontId="2"/>
  </si>
  <si>
    <t>（必要な提出物に入力してください。）</t>
    <rPh sb="1" eb="3">
      <t>ヒツヨウ</t>
    </rPh>
    <rPh sb="4" eb="6">
      <t>テイシュツ</t>
    </rPh>
    <rPh sb="6" eb="7">
      <t>ブツ</t>
    </rPh>
    <rPh sb="8" eb="10">
      <t>ニュウリョク</t>
    </rPh>
    <phoneticPr fontId="2"/>
  </si>
  <si>
    <r>
      <t>江田島焼</t>
    </r>
    <r>
      <rPr>
        <sz val="9"/>
        <rFont val="HG丸ｺﾞｼｯｸM-PRO"/>
        <family val="3"/>
        <charset val="128"/>
      </rPr>
      <t>（指導あり）</t>
    </r>
    <rPh sb="0" eb="3">
      <t>エタジマ</t>
    </rPh>
    <rPh sb="3" eb="4">
      <t>ヤ</t>
    </rPh>
    <rPh sb="5" eb="7">
      <t>シドウ</t>
    </rPh>
    <phoneticPr fontId="2"/>
  </si>
  <si>
    <r>
      <t xml:space="preserve">総括責任者
</t>
    </r>
    <r>
      <rPr>
        <sz val="9"/>
        <color rgb="FF000000"/>
        <rFont val="HG丸ｺﾞｼｯｸM-PRO"/>
        <family val="3"/>
        <charset val="128"/>
      </rPr>
      <t>（当日参加者の代表）</t>
    </r>
    <rPh sb="0" eb="5">
      <t>ソウカツセキニンシャ</t>
    </rPh>
    <rPh sb="7" eb="9">
      <t>トウジツ</t>
    </rPh>
    <rPh sb="9" eb="12">
      <t>サンカシャ</t>
    </rPh>
    <rPh sb="13" eb="15">
      <t>ダイヒョウ</t>
    </rPh>
    <phoneticPr fontId="2"/>
  </si>
  <si>
    <t>研修参加者数（荒代海岸には利用者名簿のコピーをご持参ください。）</t>
    <rPh sb="0" eb="2">
      <t>ケンシュウ</t>
    </rPh>
    <rPh sb="2" eb="5">
      <t>サンカシャ</t>
    </rPh>
    <rPh sb="5" eb="6">
      <t>スウ</t>
    </rPh>
    <rPh sb="7" eb="8">
      <t>アラ</t>
    </rPh>
    <rPh sb="8" eb="9">
      <t>シロ</t>
    </rPh>
    <rPh sb="9" eb="11">
      <t>カイガン</t>
    </rPh>
    <rPh sb="13" eb="15">
      <t>リヨウ</t>
    </rPh>
    <rPh sb="15" eb="16">
      <t>シャ</t>
    </rPh>
    <rPh sb="16" eb="18">
      <t>メイボ</t>
    </rPh>
    <rPh sb="24" eb="26">
      <t>ジサン</t>
    </rPh>
    <phoneticPr fontId="2"/>
  </si>
  <si>
    <t>研修参加者数（荒代海岸には利用者名簿のコピーをご持参ください。）</t>
    <rPh sb="0" eb="2">
      <t>ケンシュウ</t>
    </rPh>
    <rPh sb="2" eb="5">
      <t>サンカシャ</t>
    </rPh>
    <rPh sb="5" eb="6">
      <t>スウ</t>
    </rPh>
    <rPh sb="7" eb="8">
      <t>アラ</t>
    </rPh>
    <rPh sb="8" eb="9">
      <t>ダイ</t>
    </rPh>
    <rPh sb="9" eb="11">
      <t>カイガン</t>
    </rPh>
    <rPh sb="13" eb="15">
      <t>リヨウ</t>
    </rPh>
    <rPh sb="15" eb="16">
      <t>シャ</t>
    </rPh>
    <rPh sb="16" eb="18">
      <t>メイボ</t>
    </rPh>
    <rPh sb="24" eb="26">
      <t>ジサン</t>
    </rPh>
    <phoneticPr fontId="2"/>
  </si>
  <si>
    <t>カメラマン（名前）</t>
    <rPh sb="6" eb="8">
      <t>ナマエ</t>
    </rPh>
    <phoneticPr fontId="17"/>
  </si>
  <si>
    <t>救急バッグ</t>
    <rPh sb="0" eb="2">
      <t>キュウキュウ</t>
    </rPh>
    <phoneticPr fontId="17"/>
  </si>
  <si>
    <t>7箱</t>
    <rPh sb="1" eb="2">
      <t>ハコ</t>
    </rPh>
    <phoneticPr fontId="17"/>
  </si>
  <si>
    <r>
      <t>※利用日初日の</t>
    </r>
    <r>
      <rPr>
        <sz val="18"/>
        <color rgb="FFFF0000"/>
        <rFont val="HG丸ｺﾞｼｯｸM-PRO"/>
        <family val="3"/>
        <charset val="128"/>
      </rPr>
      <t>10日前</t>
    </r>
    <r>
      <rPr>
        <sz val="14"/>
        <rFont val="HG丸ｺﾞｼｯｸM-PRO"/>
        <family val="3"/>
        <charset val="128"/>
      </rPr>
      <t>までに、この</t>
    </r>
    <r>
      <rPr>
        <sz val="18"/>
        <color rgb="FF0070C0"/>
        <rFont val="HG丸ｺﾞｼｯｸM-PRO"/>
        <family val="3"/>
        <charset val="128"/>
      </rPr>
      <t>ファイル</t>
    </r>
    <r>
      <rPr>
        <sz val="14"/>
        <rFont val="HG丸ｺﾞｼｯｸM-PRO"/>
        <family val="3"/>
        <charset val="128"/>
      </rPr>
      <t>を</t>
    </r>
    <r>
      <rPr>
        <sz val="18"/>
        <color rgb="FF0070C0"/>
        <rFont val="HG丸ｺﾞｼｯｸM-PRO"/>
        <family val="3"/>
        <charset val="128"/>
      </rPr>
      <t>メール</t>
    </r>
    <r>
      <rPr>
        <sz val="14"/>
        <rFont val="HG丸ｺﾞｼｯｸM-PRO"/>
        <family val="3"/>
        <charset val="128"/>
      </rPr>
      <t>で提出してください。</t>
    </r>
    <rPh sb="1" eb="4">
      <t>リヨウビ</t>
    </rPh>
    <rPh sb="4" eb="6">
      <t>ショニティ</t>
    </rPh>
    <rPh sb="9" eb="10">
      <t>ニチ</t>
    </rPh>
    <rPh sb="10" eb="11">
      <t>マエ</t>
    </rPh>
    <rPh sb="26" eb="28">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2"/>
  </si>
  <si>
    <t>海上監視員
（2名以上）</t>
    <rPh sb="0" eb="2">
      <t>カイジョウ</t>
    </rPh>
    <rPh sb="2" eb="5">
      <t>カンシイン</t>
    </rPh>
    <phoneticPr fontId="2"/>
  </si>
  <si>
    <t>実施日</t>
    <rPh sb="0" eb="3">
      <t>ジッシビ</t>
    </rPh>
    <phoneticPr fontId="2"/>
  </si>
  <si>
    <t>実施日</t>
    <rPh sb="0" eb="3">
      <t>ジッシビ</t>
    </rPh>
    <phoneticPr fontId="2"/>
  </si>
  <si>
    <t>AM</t>
    <phoneticPr fontId="2"/>
  </si>
  <si>
    <t>PM</t>
    <phoneticPr fontId="2"/>
  </si>
  <si>
    <t>研修参加者数</t>
    <rPh sb="0" eb="2">
      <t>ケンシュウ</t>
    </rPh>
    <rPh sb="2" eb="5">
      <t>サンカシャ</t>
    </rPh>
    <rPh sb="5" eb="6">
      <t>スウ</t>
    </rPh>
    <phoneticPr fontId="2"/>
  </si>
  <si>
    <t>署名</t>
    <rPh sb="0" eb="2">
      <t>ショメイ</t>
    </rPh>
    <phoneticPr fontId="2"/>
  </si>
  <si>
    <r>
      <rPr>
        <sz val="18"/>
        <rFont val="Calibri"/>
        <family val="3"/>
      </rPr>
      <t>¥</t>
    </r>
    <r>
      <rPr>
        <sz val="18"/>
        <rFont val="ＭＳ ゴシック"/>
        <family val="3"/>
        <charset val="128"/>
      </rPr>
      <t>　</t>
    </r>
    <r>
      <rPr>
        <sz val="12"/>
        <rFont val="ＭＳ ゴシック"/>
        <family val="3"/>
        <charset val="128"/>
      </rPr>
      <t>　　　　　　　　</t>
    </r>
    <phoneticPr fontId="2"/>
  </si>
  <si>
    <r>
      <t>カヌーをする者（　　　　人）</t>
    </r>
    <r>
      <rPr>
        <sz val="16"/>
        <rFont val="Calibri"/>
        <family val="3"/>
      </rPr>
      <t>×300</t>
    </r>
    <r>
      <rPr>
        <sz val="16"/>
        <rFont val="HGPｺﾞｼｯｸM"/>
        <family val="3"/>
        <charset val="128"/>
      </rPr>
      <t>円</t>
    </r>
    <rPh sb="6" eb="7">
      <t>モノ</t>
    </rPh>
    <rPh sb="12" eb="13">
      <t>ニン</t>
    </rPh>
    <rPh sb="18" eb="19">
      <t>エン</t>
    </rPh>
    <phoneticPr fontId="2"/>
  </si>
  <si>
    <r>
      <t>水泳をする者（　　　　人）</t>
    </r>
    <r>
      <rPr>
        <sz val="16"/>
        <rFont val="Calibri"/>
        <family val="3"/>
      </rPr>
      <t>×200</t>
    </r>
    <r>
      <rPr>
        <sz val="16"/>
        <rFont val="HGPｺﾞｼｯｸM"/>
        <family val="3"/>
        <charset val="128"/>
      </rPr>
      <t>円</t>
    </r>
    <rPh sb="0" eb="2">
      <t>スイエイ</t>
    </rPh>
    <rPh sb="5" eb="6">
      <t>モノ</t>
    </rPh>
    <rPh sb="11" eb="12">
      <t>ニン</t>
    </rPh>
    <rPh sb="17" eb="18">
      <t>エン</t>
    </rPh>
    <phoneticPr fontId="2"/>
  </si>
  <si>
    <r>
      <t>研修生（　　　　人）</t>
    </r>
    <r>
      <rPr>
        <sz val="16"/>
        <rFont val="Calibri"/>
        <family val="3"/>
      </rPr>
      <t>×100</t>
    </r>
    <r>
      <rPr>
        <sz val="16"/>
        <rFont val="HGPｺﾞｼｯｸM"/>
        <family val="3"/>
        <charset val="128"/>
      </rPr>
      <t>円</t>
    </r>
    <rPh sb="0" eb="3">
      <t>ケンシュウセイ</t>
    </rPh>
    <rPh sb="8" eb="9">
      <t>ニン</t>
    </rPh>
    <rPh sb="14" eb="15">
      <t>エン</t>
    </rPh>
    <phoneticPr fontId="2"/>
  </si>
  <si>
    <t>野外炊事研修実施届</t>
    <rPh sb="0" eb="2">
      <t>ヤガイ</t>
    </rPh>
    <rPh sb="2" eb="4">
      <t>スイジ</t>
    </rPh>
    <rPh sb="4" eb="6">
      <t>ケンシュウ</t>
    </rPh>
    <rPh sb="6" eb="8">
      <t>ジッシ</t>
    </rPh>
    <rPh sb="8" eb="9">
      <t>トドケ</t>
    </rPh>
    <phoneticPr fontId="17"/>
  </si>
  <si>
    <t>実施日</t>
    <rPh sb="0" eb="2">
      <t>ジッシ</t>
    </rPh>
    <rPh sb="2" eb="3">
      <t>ビ</t>
    </rPh>
    <phoneticPr fontId="2"/>
  </si>
  <si>
    <t>メニュー</t>
    <phoneticPr fontId="2"/>
  </si>
  <si>
    <t>カット野菜</t>
    <rPh sb="3" eb="5">
      <t>ヤサイ</t>
    </rPh>
    <phoneticPr fontId="2"/>
  </si>
  <si>
    <t>班編成</t>
    <rPh sb="0" eb="1">
      <t>ハン</t>
    </rPh>
    <rPh sb="1" eb="3">
      <t>ヘンセイ</t>
    </rPh>
    <phoneticPr fontId="2"/>
  </si>
  <si>
    <t>第1野外炊事場</t>
    <rPh sb="0" eb="1">
      <t>ダイ</t>
    </rPh>
    <rPh sb="2" eb="4">
      <t>ヤガイ</t>
    </rPh>
    <rPh sb="4" eb="6">
      <t>スイジ</t>
    </rPh>
    <rPh sb="6" eb="7">
      <t>バ</t>
    </rPh>
    <phoneticPr fontId="2"/>
  </si>
  <si>
    <t>第２野外炊事場</t>
    <rPh sb="0" eb="1">
      <t>ダイ</t>
    </rPh>
    <rPh sb="2" eb="4">
      <t>ヤガイ</t>
    </rPh>
    <rPh sb="4" eb="7">
      <t>スイジバ</t>
    </rPh>
    <phoneticPr fontId="2"/>
  </si>
  <si>
    <t>×</t>
    <phoneticPr fontId="2"/>
  </si>
  <si>
    <t>かまど　12基　　最大100名（12班まで）</t>
    <rPh sb="6" eb="7">
      <t>キ</t>
    </rPh>
    <rPh sb="9" eb="11">
      <t>サイダイ</t>
    </rPh>
    <rPh sb="14" eb="15">
      <t>メイ</t>
    </rPh>
    <rPh sb="18" eb="19">
      <t>ハン</t>
    </rPh>
    <phoneticPr fontId="2"/>
  </si>
  <si>
    <t>※炊事の道具が1セット10人分のため、引率者合わせて10人以内の班編成を基本とする。</t>
    <rPh sb="1" eb="3">
      <t>スイジ</t>
    </rPh>
    <rPh sb="4" eb="6">
      <t>ドウグ</t>
    </rPh>
    <rPh sb="13" eb="14">
      <t>ニン</t>
    </rPh>
    <rPh sb="14" eb="15">
      <t>フン</t>
    </rPh>
    <rPh sb="19" eb="22">
      <t>インソツシャ</t>
    </rPh>
    <rPh sb="22" eb="23">
      <t>ア</t>
    </rPh>
    <rPh sb="28" eb="29">
      <t>ニン</t>
    </rPh>
    <rPh sb="29" eb="31">
      <t>イナイ</t>
    </rPh>
    <rPh sb="32" eb="33">
      <t>ハン</t>
    </rPh>
    <rPh sb="33" eb="35">
      <t>ヘンセイ</t>
    </rPh>
    <rPh sb="36" eb="38">
      <t>キホン</t>
    </rPh>
    <phoneticPr fontId="2"/>
  </si>
  <si>
    <t>※研修生は、1グループ8人以内でかまど1基を使うことを基本とする</t>
    <rPh sb="1" eb="4">
      <t>ケンシュウセイ</t>
    </rPh>
    <rPh sb="12" eb="13">
      <t>ニン</t>
    </rPh>
    <rPh sb="13" eb="15">
      <t>イナイ</t>
    </rPh>
    <rPh sb="20" eb="21">
      <t>キ</t>
    </rPh>
    <rPh sb="22" eb="23">
      <t>ツカ</t>
    </rPh>
    <rPh sb="27" eb="29">
      <t>キホン</t>
    </rPh>
    <phoneticPr fontId="2"/>
  </si>
  <si>
    <t>炊き上げ
ごはん</t>
    <rPh sb="0" eb="1">
      <t>タ</t>
    </rPh>
    <rPh sb="2" eb="3">
      <t>ア</t>
    </rPh>
    <phoneticPr fontId="2"/>
  </si>
  <si>
    <t>　　すき焼き　</t>
    <rPh sb="4" eb="5">
      <t>ヤ</t>
    </rPh>
    <phoneticPr fontId="2"/>
  </si>
  <si>
    <t>　　ビーフカレー</t>
    <phoneticPr fontId="2"/>
  </si>
  <si>
    <t>　豚汁</t>
    <rPh sb="1" eb="2">
      <t>ブタ</t>
    </rPh>
    <rPh sb="2" eb="3">
      <t>シル</t>
    </rPh>
    <phoneticPr fontId="2"/>
  </si>
  <si>
    <t>　カートンドッグ</t>
    <phoneticPr fontId="2"/>
  </si>
  <si>
    <t>　焼き芋</t>
    <rPh sb="1" eb="2">
      <t>ヤ</t>
    </rPh>
    <rPh sb="3" eb="4">
      <t>イモ</t>
    </rPh>
    <phoneticPr fontId="2"/>
  </si>
  <si>
    <t>薪割指導</t>
    <rPh sb="0" eb="1">
      <t>マキ</t>
    </rPh>
    <rPh sb="1" eb="2">
      <t>ワリ</t>
    </rPh>
    <rPh sb="2" eb="4">
      <t>シドウ</t>
    </rPh>
    <phoneticPr fontId="2"/>
  </si>
  <si>
    <t>※ナタを使用する場合は、職員による指導が必須です。</t>
    <rPh sb="4" eb="6">
      <t>シヨウ</t>
    </rPh>
    <rPh sb="8" eb="10">
      <t>バアイ</t>
    </rPh>
    <rPh sb="12" eb="14">
      <t>ショクイン</t>
    </rPh>
    <rPh sb="17" eb="19">
      <t>シドウ</t>
    </rPh>
    <rPh sb="20" eb="22">
      <t>ヒッス</t>
    </rPh>
    <phoneticPr fontId="2"/>
  </si>
  <si>
    <t>実施内容</t>
    <rPh sb="0" eb="2">
      <t>ジッシ</t>
    </rPh>
    <rPh sb="2" eb="4">
      <t>ナイヨウ</t>
    </rPh>
    <phoneticPr fontId="2"/>
  </si>
  <si>
    <t>「未来の海☆夢計画」 研修</t>
  </si>
  <si>
    <t>ビーチクラフト</t>
    <phoneticPr fontId="2"/>
  </si>
  <si>
    <t>参加者の健康状態を充分に調査し、適当と判断した者のみ研修をさせます。</t>
    <phoneticPr fontId="2"/>
  </si>
  <si>
    <t>打ち合わせ資料「防災野外炊事研修プログラム」を遵守し、実施します。</t>
    <rPh sb="8" eb="10">
      <t>ボウサイ</t>
    </rPh>
    <rPh sb="10" eb="12">
      <t>ヤガイ</t>
    </rPh>
    <rPh sb="12" eb="14">
      <t>スイジ</t>
    </rPh>
    <rPh sb="14" eb="16">
      <t>ケンシュウ</t>
    </rPh>
    <phoneticPr fontId="2"/>
  </si>
  <si>
    <t>　防災野外炊事研修を下記のとおり実施します。なお、活動は防災野外炊事実施要領をもとに、防災野外炊事の指導・安全管理等を行い、研修中の事故、けが等については、当団体の責任において対処します。</t>
    <rPh sb="1" eb="3">
      <t>ボウサイ</t>
    </rPh>
    <rPh sb="3" eb="5">
      <t>ヤガイ</t>
    </rPh>
    <rPh sb="5" eb="7">
      <t>スイジ</t>
    </rPh>
    <rPh sb="25" eb="27">
      <t>カツドウ</t>
    </rPh>
    <rPh sb="28" eb="30">
      <t>ボウサイ</t>
    </rPh>
    <rPh sb="30" eb="32">
      <t>ヤガイ</t>
    </rPh>
    <rPh sb="32" eb="34">
      <t>スイジ</t>
    </rPh>
    <rPh sb="34" eb="36">
      <t>ジッシ</t>
    </rPh>
    <rPh sb="36" eb="38">
      <t>ヨウリョウ</t>
    </rPh>
    <rPh sb="43" eb="45">
      <t>ボウサイ</t>
    </rPh>
    <rPh sb="45" eb="47">
      <t>ヤガイ</t>
    </rPh>
    <rPh sb="47" eb="49">
      <t>スイジ</t>
    </rPh>
    <rPh sb="50" eb="52">
      <t>シドウ</t>
    </rPh>
    <rPh sb="53" eb="55">
      <t>アンゼン</t>
    </rPh>
    <rPh sb="55" eb="58">
      <t>カンリトウ</t>
    </rPh>
    <rPh sb="59" eb="60">
      <t>オコナ</t>
    </rPh>
    <phoneticPr fontId="2"/>
  </si>
  <si>
    <t>防災野外炊事研修実施届</t>
    <rPh sb="0" eb="2">
      <t>ボウサイ</t>
    </rPh>
    <rPh sb="2" eb="4">
      <t>ヤガイ</t>
    </rPh>
    <rPh sb="4" eb="6">
      <t>スイジ</t>
    </rPh>
    <rPh sb="6" eb="8">
      <t>ケンシュウ</t>
    </rPh>
    <rPh sb="8" eb="10">
      <t>ジッシ</t>
    </rPh>
    <rPh sb="10" eb="11">
      <t>トドケ</t>
    </rPh>
    <phoneticPr fontId="17"/>
  </si>
  <si>
    <t>持参した物品等は、責任をもって持ち帰ります。</t>
    <rPh sb="0" eb="2">
      <t>ジサン</t>
    </rPh>
    <rPh sb="4" eb="6">
      <t>ブッピン</t>
    </rPh>
    <rPh sb="6" eb="7">
      <t>ナド</t>
    </rPh>
    <rPh sb="9" eb="11">
      <t>セキニン</t>
    </rPh>
    <rPh sb="15" eb="16">
      <t>モ</t>
    </rPh>
    <rPh sb="17" eb="18">
      <t>カエ</t>
    </rPh>
    <phoneticPr fontId="2"/>
  </si>
  <si>
    <t>参加者の健康状態を充分に調査し、適当と判断した者のみ研修をさせます。</t>
  </si>
  <si>
    <t>「オリエンテーリング研修実施要領」を遵守し、実施します。</t>
    <rPh sb="10" eb="12">
      <t>ケンシュウ</t>
    </rPh>
    <rPh sb="12" eb="16">
      <t>ジッシヨウリョウ</t>
    </rPh>
    <phoneticPr fontId="2"/>
  </si>
  <si>
    <t>見学者</t>
    <rPh sb="0" eb="3">
      <t>ケンガクシャ</t>
    </rPh>
    <phoneticPr fontId="2"/>
  </si>
  <si>
    <t>研修参加者数（オリエンテーリング研修には利用者名簿のコピーをご持参ください。）</t>
    <rPh sb="0" eb="2">
      <t>ケンシュウ</t>
    </rPh>
    <rPh sb="2" eb="5">
      <t>サンカシャ</t>
    </rPh>
    <rPh sb="5" eb="6">
      <t>スウ</t>
    </rPh>
    <rPh sb="16" eb="18">
      <t>ケンシュウ</t>
    </rPh>
    <rPh sb="20" eb="23">
      <t>リヨウシャ</t>
    </rPh>
    <rPh sb="23" eb="25">
      <t>メイボ</t>
    </rPh>
    <rPh sb="31" eb="33">
      <t>ジサン</t>
    </rPh>
    <phoneticPr fontId="2"/>
  </si>
  <si>
    <r>
      <t xml:space="preserve">救護担当者名
</t>
    </r>
    <r>
      <rPr>
        <sz val="9"/>
        <rFont val="HGPｺﾞｼｯｸM"/>
        <family val="3"/>
        <charset val="128"/>
      </rPr>
      <t>（1名以上）</t>
    </r>
    <rPh sb="0" eb="5">
      <t>キュウゴタントウシャ</t>
    </rPh>
    <rPh sb="5" eb="6">
      <t>メイ</t>
    </rPh>
    <phoneticPr fontId="2"/>
  </si>
  <si>
    <r>
      <t xml:space="preserve">指導担当者名
</t>
    </r>
    <r>
      <rPr>
        <sz val="9"/>
        <rFont val="HGPｺﾞｼｯｸM"/>
        <family val="3"/>
        <charset val="128"/>
      </rPr>
      <t>（1名以上）</t>
    </r>
    <rPh sb="0" eb="2">
      <t>シドウ</t>
    </rPh>
    <rPh sb="2" eb="5">
      <t>タントウシャ</t>
    </rPh>
    <rPh sb="5" eb="6">
      <t>メイ</t>
    </rPh>
    <phoneticPr fontId="2"/>
  </si>
  <si>
    <r>
      <t>※A・Bコース：中学生以上
   Cコース：小学校５年以上</t>
    </r>
    <r>
      <rPr>
        <sz val="8.5"/>
        <rFont val="HGPｺﾞｼｯｸM"/>
        <family val="3"/>
        <charset val="128"/>
      </rPr>
      <t>(保護者又は引率者と組んで活動する場合は小学校第４学年以下でも可能。)</t>
    </r>
    <rPh sb="61" eb="62">
      <t>ノウ</t>
    </rPh>
    <phoneticPr fontId="2"/>
  </si>
  <si>
    <t>Cコース</t>
    <phoneticPr fontId="2"/>
  </si>
  <si>
    <t>　Bコース</t>
    <phoneticPr fontId="2"/>
  </si>
  <si>
    <t>　　Aコース　</t>
    <phoneticPr fontId="2"/>
  </si>
  <si>
    <t>実施コース</t>
    <rPh sb="0" eb="2">
      <t>ジッシ</t>
    </rPh>
    <phoneticPr fontId="2"/>
  </si>
  <si>
    <t>　オリエンテーリング研修を下記のとおり実施します。なお、オリエンテーリング指導及び安全管理等は当団体が行い、研修中の事故、けが等については、当団体の責任において対処します。</t>
    <phoneticPr fontId="2"/>
  </si>
  <si>
    <t>オリエンテーリング研修実施届</t>
    <rPh sb="9" eb="11">
      <t>ケンシュウ</t>
    </rPh>
    <rPh sb="11" eb="13">
      <t>ジッシ</t>
    </rPh>
    <rPh sb="13" eb="14">
      <t>トドケ</t>
    </rPh>
    <phoneticPr fontId="17"/>
  </si>
  <si>
    <t>「水晶山登山研修実施要領」を遵守し、実施します。</t>
    <rPh sb="1" eb="6">
      <t>スイショウヤマトザン</t>
    </rPh>
    <rPh sb="6" eb="8">
      <t>ケンシュウ</t>
    </rPh>
    <rPh sb="8" eb="12">
      <t>ジッシヨウリョウ</t>
    </rPh>
    <phoneticPr fontId="2"/>
  </si>
  <si>
    <t>研修参加者数（水晶山登山研修には利用者名簿のコピーをご持参ください。）</t>
    <rPh sb="0" eb="2">
      <t>ケンシュウ</t>
    </rPh>
    <rPh sb="2" eb="5">
      <t>サンカシャ</t>
    </rPh>
    <rPh sb="5" eb="6">
      <t>スウ</t>
    </rPh>
    <rPh sb="7" eb="12">
      <t>スイショウヤマトザン</t>
    </rPh>
    <rPh sb="12" eb="14">
      <t>ケンシュウ</t>
    </rPh>
    <rPh sb="16" eb="19">
      <t>リヨウシャ</t>
    </rPh>
    <rPh sb="19" eb="21">
      <t>メイボ</t>
    </rPh>
    <rPh sb="27" eb="29">
      <t>ジサン</t>
    </rPh>
    <phoneticPr fontId="2"/>
  </si>
  <si>
    <t>　水晶山登山研修を下記のとおり実施します。なお、水晶山登山指導及び安全管理等は当団体が行い、研修中の事故、けが等については、当団体の責任において対処します。</t>
    <rPh sb="1" eb="4">
      <t>スイショウヤマ</t>
    </rPh>
    <rPh sb="4" eb="6">
      <t>トザン</t>
    </rPh>
    <rPh sb="24" eb="29">
      <t>スイショウヤマトザン</t>
    </rPh>
    <phoneticPr fontId="2"/>
  </si>
  <si>
    <t>水晶山登山研修実施届</t>
    <rPh sb="0" eb="3">
      <t>スイショウヤマ</t>
    </rPh>
    <rPh sb="3" eb="5">
      <t>トザン</t>
    </rPh>
    <rPh sb="5" eb="7">
      <t>ケンシュウ</t>
    </rPh>
    <rPh sb="7" eb="9">
      <t>ジッシ</t>
    </rPh>
    <rPh sb="9" eb="10">
      <t>トドケ</t>
    </rPh>
    <phoneticPr fontId="17"/>
  </si>
  <si>
    <t>水泳研修実施届</t>
    <rPh sb="0" eb="2">
      <t>スイエイ</t>
    </rPh>
    <rPh sb="2" eb="4">
      <t>ケンシュウ</t>
    </rPh>
    <rPh sb="4" eb="6">
      <t>ジッシ</t>
    </rPh>
    <rPh sb="6" eb="7">
      <t>トドケ</t>
    </rPh>
    <phoneticPr fontId="17"/>
  </si>
  <si>
    <t>各１</t>
    <rPh sb="0" eb="1">
      <t>カク</t>
    </rPh>
    <phoneticPr fontId="2"/>
  </si>
  <si>
    <t>キャンドルセット</t>
    <phoneticPr fontId="17"/>
  </si>
  <si>
    <t>氏名</t>
    <rPh sb="0" eb="2">
      <t>シメイ</t>
    </rPh>
    <phoneticPr fontId="17"/>
  </si>
  <si>
    <t>職名</t>
    <rPh sb="0" eb="2">
      <t>ショクメイ</t>
    </rPh>
    <phoneticPr fontId="17"/>
  </si>
  <si>
    <t>団体責任者</t>
    <rPh sb="0" eb="2">
      <t>ダンタイ</t>
    </rPh>
    <rPh sb="2" eb="5">
      <t>セキニンシャ</t>
    </rPh>
    <phoneticPr fontId="17"/>
  </si>
  <si>
    <t>団体名</t>
    <rPh sb="0" eb="3">
      <t>ダンタイメイ</t>
    </rPh>
    <phoneticPr fontId="17"/>
  </si>
  <si>
    <r>
      <t>2人目</t>
    </r>
    <r>
      <rPr>
        <sz val="9"/>
        <color rgb="FFFF0000"/>
        <rFont val="ＭＳ Ｐゴシック"/>
        <family val="3"/>
        <charset val="128"/>
      </rPr>
      <t>（必要な場合のみ）</t>
    </r>
    <rPh sb="1" eb="2">
      <t>ニン</t>
    </rPh>
    <rPh sb="2" eb="3">
      <t>メ</t>
    </rPh>
    <rPh sb="4" eb="6">
      <t>ヒツヨウ</t>
    </rPh>
    <rPh sb="7" eb="9">
      <t>バアイ</t>
    </rPh>
    <phoneticPr fontId="17"/>
  </si>
  <si>
    <t>「カッター研修」実施要領を確認の上、提出します。</t>
    <rPh sb="5" eb="7">
      <t>ケンシュウ</t>
    </rPh>
    <rPh sb="8" eb="10">
      <t>ジッシ</t>
    </rPh>
    <rPh sb="10" eb="12">
      <t>ヨウリョウ</t>
    </rPh>
    <rPh sb="13" eb="15">
      <t>カクニン</t>
    </rPh>
    <rPh sb="16" eb="17">
      <t>ウエ</t>
    </rPh>
    <rPh sb="18" eb="20">
      <t>テイシュツ</t>
    </rPh>
    <phoneticPr fontId="17"/>
  </si>
  <si>
    <t xml:space="preserve"> 別紙「カッター研修実施要領」に示された研修内容、注意事項（特に研修参加者の安全に関すること）等について</t>
    <rPh sb="1" eb="3">
      <t>ベッシ</t>
    </rPh>
    <rPh sb="8" eb="10">
      <t>ケンシュウ</t>
    </rPh>
    <rPh sb="10" eb="12">
      <t>ジッシ</t>
    </rPh>
    <rPh sb="12" eb="14">
      <t>ヨウリョウ</t>
    </rPh>
    <rPh sb="16" eb="17">
      <t>シメ</t>
    </rPh>
    <rPh sb="20" eb="22">
      <t>ケンシュウ</t>
    </rPh>
    <rPh sb="22" eb="24">
      <t>ナイヨウ</t>
    </rPh>
    <rPh sb="25" eb="29">
      <t>チュウイジコウ</t>
    </rPh>
    <rPh sb="30" eb="31">
      <t>トク</t>
    </rPh>
    <rPh sb="32" eb="34">
      <t>ケンシュウ</t>
    </rPh>
    <rPh sb="34" eb="37">
      <t>サンカシャ</t>
    </rPh>
    <rPh sb="38" eb="40">
      <t>アンゼン</t>
    </rPh>
    <rPh sb="41" eb="42">
      <t>カン</t>
    </rPh>
    <rPh sb="47" eb="48">
      <t>トウ</t>
    </rPh>
    <phoneticPr fontId="17"/>
  </si>
  <si>
    <t xml:space="preserve"> 十分に理解し、施設の指導や安全管理に関する事項を遵守することを了承した上で、上記のとおりカッター研修を</t>
    <rPh sb="1" eb="3">
      <t>ジュウブン</t>
    </rPh>
    <rPh sb="4" eb="6">
      <t>リカイ</t>
    </rPh>
    <rPh sb="8" eb="10">
      <t>シセツ</t>
    </rPh>
    <rPh sb="11" eb="13">
      <t>シドウ</t>
    </rPh>
    <rPh sb="14" eb="16">
      <t>アンゼン</t>
    </rPh>
    <rPh sb="16" eb="18">
      <t>カンリ</t>
    </rPh>
    <rPh sb="19" eb="20">
      <t>カン</t>
    </rPh>
    <rPh sb="22" eb="24">
      <t>ジコウ</t>
    </rPh>
    <rPh sb="25" eb="27">
      <t>ジュンシュ</t>
    </rPh>
    <rPh sb="32" eb="34">
      <t>リョウショウ</t>
    </rPh>
    <rPh sb="36" eb="37">
      <t>ウエ</t>
    </rPh>
    <phoneticPr fontId="17"/>
  </si>
  <si>
    <t xml:space="preserve"> 申し込みます。</t>
    <phoneticPr fontId="17"/>
  </si>
  <si>
    <t xml:space="preserve">   カッター研修指導依頼書（２日目）</t>
    <rPh sb="16" eb="18">
      <t>ニチメ</t>
    </rPh>
    <phoneticPr fontId="17"/>
  </si>
  <si>
    <t>カッター指導依頼書 
(2日目）</t>
    <rPh sb="12" eb="14">
      <t>ニチメ</t>
    </rPh>
    <phoneticPr fontId="2"/>
  </si>
  <si>
    <t>カッター乗船者名簿
（1日目）</t>
    <rPh sb="12" eb="14">
      <t>ニチメ</t>
    </rPh>
    <phoneticPr fontId="2"/>
  </si>
  <si>
    <t>カッター指導依頼書
（1日目）</t>
    <rPh sb="12" eb="14">
      <t>ニチメ</t>
    </rPh>
    <phoneticPr fontId="2"/>
  </si>
  <si>
    <t>カッター乗船者名簿 
(2日目)</t>
    <phoneticPr fontId="2"/>
  </si>
  <si>
    <t>カッター指導依頼書
（１日目）</t>
    <phoneticPr fontId="2"/>
  </si>
  <si>
    <t>カッター指導依頼書
（2日目）</t>
    <rPh sb="12" eb="13">
      <t>ニチ</t>
    </rPh>
    <rPh sb="13" eb="14">
      <t>メ</t>
    </rPh>
    <phoneticPr fontId="17"/>
  </si>
  <si>
    <t>主幹</t>
    <rPh sb="0" eb="2">
      <t>シュカン</t>
    </rPh>
    <phoneticPr fontId="2"/>
  </si>
  <si>
    <t>午前・午後・１日</t>
    <phoneticPr fontId="2"/>
  </si>
  <si>
    <t>ビーチキーホルダー研修</t>
    <rPh sb="9" eb="11">
      <t>ケンシュウ</t>
    </rPh>
    <phoneticPr fontId="2"/>
  </si>
  <si>
    <t>海のひみつビーチキーホルダー研修</t>
    <rPh sb="0" eb="1">
      <t>ウミ</t>
    </rPh>
    <rPh sb="14" eb="16">
      <t>ケンシュウ</t>
    </rPh>
    <phoneticPr fontId="2"/>
  </si>
  <si>
    <t>　ビーチキーホルダー研修を下記のとおり実施します。なお、活動はビーチキーホルダー研修実施要領をもとに、ビーチキーホルダー指導及び安全管理等は当団体が行い、研修中の事故、けが等については、当団体の責任において対処します。</t>
    <rPh sb="28" eb="30">
      <t>カツドウ</t>
    </rPh>
    <rPh sb="40" eb="42">
      <t>ケンシュウ</t>
    </rPh>
    <rPh sb="42" eb="44">
      <t>ジッシ</t>
    </rPh>
    <rPh sb="44" eb="46">
      <t>ヨウリョウ</t>
    </rPh>
    <rPh sb="60" eb="62">
      <t>シドウ</t>
    </rPh>
    <phoneticPr fontId="17"/>
  </si>
  <si>
    <t>ビーチコーミング</t>
    <phoneticPr fontId="2"/>
  </si>
  <si>
    <t>時</t>
    <rPh sb="0" eb="1">
      <t>ジ</t>
    </rPh>
    <phoneticPr fontId="17"/>
  </si>
  <si>
    <t>分</t>
    <rPh sb="0" eb="1">
      <t>フン</t>
    </rPh>
    <phoneticPr fontId="17"/>
  </si>
  <si>
    <r>
      <t xml:space="preserve">総括責任者名
</t>
    </r>
    <r>
      <rPr>
        <sz val="9"/>
        <rFont val="HGPｺﾞｼｯｸM"/>
        <family val="3"/>
        <charset val="128"/>
      </rPr>
      <t>（1名）</t>
    </r>
    <rPh sb="0" eb="5">
      <t>ソウカツセキニンシャ</t>
    </rPh>
    <rPh sb="5" eb="6">
      <t>メイ</t>
    </rPh>
    <rPh sb="9" eb="10">
      <t>メイ</t>
    </rPh>
    <phoneticPr fontId="2"/>
  </si>
  <si>
    <r>
      <t xml:space="preserve">監視担当者名
</t>
    </r>
    <r>
      <rPr>
        <sz val="10"/>
        <rFont val="HGPｺﾞｼｯｸM"/>
        <family val="3"/>
        <charset val="128"/>
      </rPr>
      <t>（1名以上）</t>
    </r>
    <r>
      <rPr>
        <sz val="11"/>
        <rFont val="HGPｺﾞｼｯｸM"/>
        <family val="3"/>
        <charset val="128"/>
      </rPr>
      <t xml:space="preserve">
</t>
    </r>
    <r>
      <rPr>
        <sz val="8"/>
        <rFont val="HGPｺﾞｼｯｸM"/>
        <family val="3"/>
        <charset val="128"/>
      </rPr>
      <t>※ビーチコーミング</t>
    </r>
    <rPh sb="0" eb="2">
      <t>カンシ</t>
    </rPh>
    <rPh sb="2" eb="5">
      <t>タントウシャ</t>
    </rPh>
    <rPh sb="5" eb="6">
      <t>メイ</t>
    </rPh>
    <phoneticPr fontId="2"/>
  </si>
  <si>
    <t>キーホルダーづくり</t>
    <phoneticPr fontId="2"/>
  </si>
  <si>
    <t>打ち合わせ資料「ビーチキーホルダー研修プログラム」を遵守し、実施します。</t>
    <rPh sb="17" eb="19">
      <t>ケンシュウ</t>
    </rPh>
    <phoneticPr fontId="2"/>
  </si>
  <si>
    <t>持参した物品等は、責任をもって持ち帰ります。</t>
    <rPh sb="0" eb="2">
      <t>ジサン</t>
    </rPh>
    <rPh sb="4" eb="6">
      <t>ブッピン</t>
    </rPh>
    <rPh sb="6" eb="7">
      <t>トウ</t>
    </rPh>
    <rPh sb="9" eb="11">
      <t>セキニン</t>
    </rPh>
    <rPh sb="15" eb="16">
      <t>モ</t>
    </rPh>
    <rPh sb="17" eb="18">
      <t>カエ</t>
    </rPh>
    <phoneticPr fontId="2"/>
  </si>
  <si>
    <t>研修生（</t>
    <rPh sb="0" eb="3">
      <t>ケンシュウセイ</t>
    </rPh>
    <phoneticPr fontId="2"/>
  </si>
  <si>
    <t>×</t>
    <phoneticPr fontId="17"/>
  </si>
  <si>
    <t>円</t>
    <rPh sb="0" eb="1">
      <t>エン</t>
    </rPh>
    <phoneticPr fontId="17"/>
  </si>
  <si>
    <t>主任企画指導専門職</t>
    <rPh sb="0" eb="6">
      <t>シュニンキカクシドウ</t>
    </rPh>
    <rPh sb="6" eb="9">
      <t>センモンショク</t>
    </rPh>
    <phoneticPr fontId="2"/>
  </si>
  <si>
    <t>主任企画指導
専門職</t>
    <rPh sb="0" eb="6">
      <t>シュニンキカクシドウ</t>
    </rPh>
    <rPh sb="7" eb="10">
      <t>センモンショク</t>
    </rPh>
    <phoneticPr fontId="2"/>
  </si>
  <si>
    <t>はじめに！　次の空欄に必要事項を入力し、各書類の入力を行ってください。</t>
    <rPh sb="6" eb="7">
      <t>ツギ</t>
    </rPh>
    <rPh sb="8" eb="10">
      <t>クウラン</t>
    </rPh>
    <rPh sb="11" eb="13">
      <t>ヒツヨウ</t>
    </rPh>
    <rPh sb="13" eb="15">
      <t>ジコウ</t>
    </rPh>
    <rPh sb="16" eb="18">
      <t>ニュウリョク</t>
    </rPh>
    <rPh sb="20" eb="23">
      <t>カクショルイ</t>
    </rPh>
    <rPh sb="24" eb="26">
      <t>ニュウリョク</t>
    </rPh>
    <rPh sb="27" eb="28">
      <t>オコナ</t>
    </rPh>
    <phoneticPr fontId="2"/>
  </si>
  <si>
    <t>利用日
※入所時間は原則、
9:00～16:00</t>
    <rPh sb="6" eb="8">
      <t>ニュウショ</t>
    </rPh>
    <rPh sb="8" eb="10">
      <t>ジカン</t>
    </rPh>
    <phoneticPr fontId="2"/>
  </si>
  <si>
    <t xml:space="preserve"> ↑　確認されたら、□に✔を入れてください。</t>
    <rPh sb="3" eb="5">
      <t>カクニン</t>
    </rPh>
    <rPh sb="14" eb="15">
      <t>イ</t>
    </rPh>
    <phoneticPr fontId="17"/>
  </si>
  <si>
    <t>※旧コースの三高沖（７Km）・安渡島（８Km）については、打合せ時に相談</t>
    <rPh sb="1" eb="2">
      <t>キュウ</t>
    </rPh>
    <phoneticPr fontId="17"/>
  </si>
  <si>
    <t>※役割分担　総括責任者　指導担当者　観察担当者　救護担当者　※救助艇に乗艇する引率者は、全員、救護担当者となります。</t>
  </si>
  <si>
    <t>※艇ごとに乗艇する引率者は、全員、観察担当者となります。※総括責任者と指導担当者を１名ずつ配置してください。役割は兼ねることができます。</t>
  </si>
  <si>
    <t>←「有」の場合、詳細は「カッター研修」打合せ時に職員が聞き取りいたします。</t>
    <rPh sb="2" eb="3">
      <t>ア</t>
    </rPh>
    <rPh sb="5" eb="7">
      <t>バアイ</t>
    </rPh>
    <rPh sb="8" eb="10">
      <t>ショウサイ</t>
    </rPh>
    <rPh sb="16" eb="18">
      <t>ケンシュウ</t>
    </rPh>
    <rPh sb="19" eb="21">
      <t>ウチアワ</t>
    </rPh>
    <rPh sb="22" eb="23">
      <t>ジ</t>
    </rPh>
    <rPh sb="24" eb="26">
      <t>ショクイン</t>
    </rPh>
    <rPh sb="27" eb="28">
      <t>キ</t>
    </rPh>
    <rPh sb="29" eb="30">
      <t>ト</t>
    </rPh>
    <phoneticPr fontId="17"/>
  </si>
  <si>
    <t>　カヌー研修を下記のとおり実施します。なお、監視職員指導後のカヌー指導及び安全管理等は当団体が行い、研修中の事故、けが等については、当団体の責任において対処します。</t>
  </si>
  <si>
    <t>　水泳研修を下記のとおり実施します。なお、監視職員指導後の水泳指導及び安全管理等は当団体が行い、研修中の事故、けが等については、当団体の責任において対処します。</t>
    <rPh sb="1" eb="3">
      <t>スイエイ</t>
    </rPh>
    <rPh sb="29" eb="31">
      <t>スイエイ</t>
    </rPh>
    <phoneticPr fontId="2"/>
  </si>
  <si>
    <t>　野外炊事研修を下記のとおり実施します。なお、活動は野外炊事実施要領をもとに、野外炊事の指導・安全管理等を行い、研修中の事故、けが等については、当団体の責任において対処します。</t>
    <rPh sb="1" eb="3">
      <t>ヤガイ</t>
    </rPh>
    <rPh sb="3" eb="5">
      <t>スイジ</t>
    </rPh>
    <rPh sb="23" eb="25">
      <t>カツドウ</t>
    </rPh>
    <rPh sb="26" eb="28">
      <t>ヤガイ</t>
    </rPh>
    <rPh sb="28" eb="30">
      <t>スイジ</t>
    </rPh>
    <rPh sb="30" eb="32">
      <t>ジッシ</t>
    </rPh>
    <rPh sb="32" eb="34">
      <t>ヨウリョウ</t>
    </rPh>
    <rPh sb="39" eb="41">
      <t>ヤガイ</t>
    </rPh>
    <rPh sb="41" eb="43">
      <t>スイジ</t>
    </rPh>
    <rPh sb="44" eb="46">
      <t>シドウ</t>
    </rPh>
    <rPh sb="47" eb="49">
      <t>アンゼン</t>
    </rPh>
    <rPh sb="49" eb="52">
      <t>カンリトウ</t>
    </rPh>
    <rPh sb="53" eb="54">
      <t>オコナ</t>
    </rPh>
    <phoneticPr fontId="2"/>
  </si>
  <si>
    <t>　マリンウォッチング研修を下記のとおり実施します。なお、監視職員指導後のマリンウォッチング指導及び安全管理等は当団体が行い、研修中の事故、けが等については、当団体の責任において対処します。</t>
  </si>
  <si>
    <t>打ち合わせ資料「マリンウォッチング研修プログラム」を遵守し、実施します。</t>
    <rPh sb="17" eb="19">
      <t>ケンシュウ</t>
    </rPh>
    <phoneticPr fontId="2"/>
  </si>
  <si>
    <t>　ビーチコーミング研修を下記のとおり実施します。なお、監視職員指導後のビーチコーミング指導及び安全管理等は当団体が行い、研修中の事故、けが等については、当団体の責任において対処します。</t>
  </si>
  <si>
    <t>打ち合わせ資料「ビーチコーミング研修プログラム」を遵守し、実施します。</t>
    <rPh sb="16" eb="18">
      <t>ケンシュウ</t>
    </rPh>
    <phoneticPr fontId="2"/>
  </si>
  <si>
    <t>　ナイトマリンハイク研修を下記のとおり実施します。なお、監視職員指導後のナイトマリンハイク指導及び安全管理等は当団体が行い、研修中の事故、けが等については、当団体の責任において対処します。</t>
  </si>
  <si>
    <t>打ち合わせ資料「ナイトマリンハイク研修プログラム」を遵守し、実施します。</t>
    <rPh sb="17" eb="19">
      <t>ケンシュウ</t>
    </rPh>
    <phoneticPr fontId="2"/>
  </si>
  <si>
    <t>ビンゴの解答、施設マップ、ビンゴシート、解答用紙</t>
    <rPh sb="4" eb="6">
      <t>カイトウ</t>
    </rPh>
    <rPh sb="7" eb="9">
      <t>シセツ</t>
    </rPh>
    <rPh sb="20" eb="22">
      <t>カイトウ</t>
    </rPh>
    <rPh sb="22" eb="24">
      <t>ヨウシ</t>
    </rPh>
    <phoneticPr fontId="17"/>
  </si>
  <si>
    <t>インドアクッブセット、ルールシート、ライン用シート</t>
    <rPh sb="21" eb="22">
      <t>ヨウ</t>
    </rPh>
    <phoneticPr fontId="17"/>
  </si>
  <si>
    <t>解答、記録表</t>
    <rPh sb="0" eb="2">
      <t>カイトウ</t>
    </rPh>
    <rPh sb="3" eb="5">
      <t>キロク</t>
    </rPh>
    <rPh sb="5" eb="6">
      <t>ヒョウ</t>
    </rPh>
    <phoneticPr fontId="17"/>
  </si>
  <si>
    <t>ミニスコップ、
ミニ熊手</t>
    <rPh sb="10" eb="12">
      <t>クマデ</t>
    </rPh>
    <phoneticPr fontId="17"/>
  </si>
  <si>
    <t>観察ケース、
プラスチック飼育ケース</t>
    <rPh sb="0" eb="2">
      <t>カンサツ</t>
    </rPh>
    <rPh sb="13" eb="15">
      <t>シイク</t>
    </rPh>
    <phoneticPr fontId="17"/>
  </si>
  <si>
    <t>打ち合わせ資料「カヌー研修プログラム」を遵守し、実施します。</t>
    <phoneticPr fontId="2"/>
  </si>
  <si>
    <t>ゴミ等は、責任をもって持ち帰ります。</t>
    <phoneticPr fontId="2"/>
  </si>
  <si>
    <t>打ち合わせ資料「水泳研修プログラム」を遵守し、実施します。</t>
    <rPh sb="8" eb="10">
      <t>スイエイ</t>
    </rPh>
    <phoneticPr fontId="2"/>
  </si>
  <si>
    <t>打ち合わせ資料「野外炊事研修プログラム」を遵守し、実施します。</t>
    <rPh sb="8" eb="10">
      <t>ヤガイ</t>
    </rPh>
    <rPh sb="10" eb="12">
      <t>スイジ</t>
    </rPh>
    <rPh sb="12" eb="14">
      <t>ケンシュウ</t>
    </rPh>
    <phoneticPr fontId="2"/>
  </si>
  <si>
    <t>ビーチキーホルダー研修研修実施届</t>
    <rPh sb="9" eb="11">
      <t>ケンシュウ</t>
    </rPh>
    <rPh sb="11" eb="13">
      <t>ケンシュウ</t>
    </rPh>
    <rPh sb="13" eb="15">
      <t>ジッシ</t>
    </rPh>
    <rPh sb="15" eb="16">
      <t>トドケ</t>
    </rPh>
    <phoneticPr fontId="17"/>
  </si>
  <si>
    <t>　海のひみつビーチキーホルダー研修を下記のとおり実施します。なお、活動は海のひみつビーチキーホルダー研修実施要領をもとに、ビーチコーミングとビーチキーホルダー指導及び安全管理等は当団体が行い、研修中の事故、けが等については、当団体の責任において対処します。</t>
    <rPh sb="1" eb="2">
      <t>ウミ</t>
    </rPh>
    <rPh sb="33" eb="35">
      <t>カツドウ</t>
    </rPh>
    <rPh sb="36" eb="37">
      <t>ウミ</t>
    </rPh>
    <rPh sb="50" eb="52">
      <t>ケンシュウ</t>
    </rPh>
    <rPh sb="52" eb="54">
      <t>ジッシ</t>
    </rPh>
    <rPh sb="54" eb="56">
      <t>ヨウリョウ</t>
    </rPh>
    <rPh sb="79" eb="81">
      <t>シドウ</t>
    </rPh>
    <phoneticPr fontId="17"/>
  </si>
  <si>
    <t>打ち合わせ資料「海のひみつビーチキーホルダー研修プログラム」を遵守し、実施します。</t>
    <rPh sb="8" eb="9">
      <t>ウミ</t>
    </rPh>
    <rPh sb="22" eb="24">
      <t>ケンシュウ</t>
    </rPh>
    <phoneticPr fontId="2"/>
  </si>
  <si>
    <r>
      <t>研修生</t>
    </r>
    <r>
      <rPr>
        <sz val="8"/>
        <rFont val="HGPｺﾞｼｯｸM"/>
        <family val="3"/>
        <charset val="128"/>
      </rPr>
      <t>（キーホルダーあり）</t>
    </r>
    <rPh sb="0" eb="3">
      <t>ケンシュウセイ</t>
    </rPh>
    <phoneticPr fontId="2"/>
  </si>
  <si>
    <r>
      <t>研修生</t>
    </r>
    <r>
      <rPr>
        <sz val="6"/>
        <rFont val="HGPｺﾞｼｯｸM"/>
        <family val="3"/>
        <charset val="128"/>
      </rPr>
      <t>（キーホルダーあり）</t>
    </r>
    <rPh sb="0" eb="3">
      <t>ケンシュウセイ</t>
    </rPh>
    <phoneticPr fontId="2"/>
  </si>
  <si>
    <r>
      <t>引率者</t>
    </r>
    <r>
      <rPr>
        <sz val="6"/>
        <rFont val="HGPｺﾞｼｯｸM"/>
        <family val="3"/>
        <charset val="128"/>
      </rPr>
      <t>（キーホルダーあり</t>
    </r>
    <r>
      <rPr>
        <sz val="8"/>
        <rFont val="HGPｺﾞｼｯｸM"/>
        <family val="3"/>
        <charset val="128"/>
      </rPr>
      <t>）</t>
    </r>
    <rPh sb="0" eb="3">
      <t>インソツシャ</t>
    </rPh>
    <phoneticPr fontId="2"/>
  </si>
  <si>
    <r>
      <t>野外炊事</t>
    </r>
    <r>
      <rPr>
        <sz val="10"/>
        <rFont val="HG丸ｺﾞｼｯｸM-PRO"/>
        <family val="3"/>
        <charset val="128"/>
      </rPr>
      <t>（６～12月）</t>
    </r>
    <rPh sb="0" eb="2">
      <t>ヤガイ</t>
    </rPh>
    <rPh sb="2" eb="4">
      <t>スイジ</t>
    </rPh>
    <rPh sb="9" eb="10">
      <t>ガツ</t>
    </rPh>
    <phoneticPr fontId="2"/>
  </si>
  <si>
    <r>
      <t>防災野外炊事</t>
    </r>
    <r>
      <rPr>
        <sz val="10"/>
        <rFont val="HG丸ｺﾞｼｯｸM-PRO"/>
        <family val="3"/>
        <charset val="128"/>
      </rPr>
      <t>（６～12月）</t>
    </r>
    <rPh sb="0" eb="2">
      <t>ボウサイ</t>
    </rPh>
    <rPh sb="2" eb="4">
      <t>ヤガイ</t>
    </rPh>
    <rPh sb="4" eb="6">
      <t>スイジ</t>
    </rPh>
    <rPh sb="11" eb="12">
      <t>ガツ</t>
    </rPh>
    <phoneticPr fontId="2"/>
  </si>
  <si>
    <r>
      <t xml:space="preserve">監視担当者名
</t>
    </r>
    <r>
      <rPr>
        <sz val="9"/>
        <rFont val="HGPｺﾞｼｯｸM"/>
        <family val="3"/>
        <charset val="128"/>
      </rPr>
      <t>A・Bコース（３名以上）
Cコース（２名以上）</t>
    </r>
    <rPh sb="0" eb="2">
      <t>カンシ</t>
    </rPh>
    <rPh sb="2" eb="5">
      <t>タントウシャ</t>
    </rPh>
    <rPh sb="5" eb="6">
      <t>メイ</t>
    </rPh>
    <phoneticPr fontId="2"/>
  </si>
  <si>
    <r>
      <t xml:space="preserve">総括責任者者名
</t>
    </r>
    <r>
      <rPr>
        <sz val="9"/>
        <rFont val="HGPｺﾞｼｯｸM"/>
        <family val="3"/>
        <charset val="128"/>
      </rPr>
      <t>（1名）</t>
    </r>
    <rPh sb="0" eb="2">
      <t>ソウカツ</t>
    </rPh>
    <rPh sb="2" eb="5">
      <t>セキニンシャ</t>
    </rPh>
    <rPh sb="5" eb="6">
      <t>シャ</t>
    </rPh>
    <rPh sb="6" eb="7">
      <t>メイ</t>
    </rPh>
    <rPh sb="10" eb="11">
      <t>メイ</t>
    </rPh>
    <phoneticPr fontId="2"/>
  </si>
  <si>
    <r>
      <t xml:space="preserve">総括責任者名
</t>
    </r>
    <r>
      <rPr>
        <sz val="9"/>
        <rFont val="HGPｺﾞｼｯｸM"/>
        <family val="3"/>
        <charset val="128"/>
      </rPr>
      <t>（1名）</t>
    </r>
    <rPh sb="0" eb="2">
      <t>ソウカツ</t>
    </rPh>
    <rPh sb="2" eb="5">
      <t>セキニンシャ</t>
    </rPh>
    <rPh sb="5" eb="6">
      <t>メイ</t>
    </rPh>
    <rPh sb="9" eb="10">
      <t>メイ</t>
    </rPh>
    <phoneticPr fontId="2"/>
  </si>
  <si>
    <r>
      <t xml:space="preserve">監視担当者名
</t>
    </r>
    <r>
      <rPr>
        <sz val="9"/>
        <rFont val="HGPｺﾞｼｯｸM"/>
        <family val="3"/>
        <charset val="128"/>
      </rPr>
      <t>（</t>
    </r>
    <r>
      <rPr>
        <sz val="9"/>
        <rFont val="Calibri"/>
        <family val="3"/>
      </rPr>
      <t>2</t>
    </r>
    <r>
      <rPr>
        <sz val="9"/>
        <rFont val="HGPｺﾞｼｯｸM"/>
        <family val="3"/>
        <charset val="128"/>
      </rPr>
      <t>名以上）</t>
    </r>
    <rPh sb="0" eb="2">
      <t>カンシ</t>
    </rPh>
    <rPh sb="2" eb="5">
      <t>タントウシャ</t>
    </rPh>
    <rPh sb="5" eb="6">
      <t>メイ</t>
    </rPh>
    <rPh sb="9" eb="10">
      <t>メイ</t>
    </rPh>
    <rPh sb="10" eb="12">
      <t>イジョウ</t>
    </rPh>
    <phoneticPr fontId="2"/>
  </si>
  <si>
    <t>〇</t>
    <phoneticPr fontId="94"/>
  </si>
  <si>
    <t>✕</t>
    <phoneticPr fontId="94"/>
  </si>
  <si>
    <t>希望
（○をつける）</t>
    <rPh sb="0" eb="2">
      <t>キボウ</t>
    </rPh>
    <phoneticPr fontId="17"/>
  </si>
  <si>
    <t>電子ホイッスル</t>
    <phoneticPr fontId="94"/>
  </si>
  <si>
    <t>Ｂ</t>
    <phoneticPr fontId="17"/>
  </si>
  <si>
    <t>キャンドルのつどい
・ファイアーのつどい</t>
    <phoneticPr fontId="17"/>
  </si>
  <si>
    <t>火ばさみ</t>
    <phoneticPr fontId="94"/>
  </si>
  <si>
    <t>8</t>
    <phoneticPr fontId="94"/>
  </si>
  <si>
    <t>学習活動・クラフト用具
・ニュースポーツ等</t>
    <rPh sb="0" eb="2">
      <t>ガクシュウ</t>
    </rPh>
    <rPh sb="2" eb="4">
      <t>カツドウ</t>
    </rPh>
    <rPh sb="9" eb="11">
      <t>ヨウグ</t>
    </rPh>
    <rPh sb="20" eb="21">
      <t>トウ</t>
    </rPh>
    <phoneticPr fontId="17"/>
  </si>
  <si>
    <t>ワイヤレスアンプ</t>
  </si>
  <si>
    <t>マイク･CD再生機能付き</t>
  </si>
  <si>
    <t>コードリール</t>
  </si>
  <si>
    <t>30m</t>
  </si>
  <si>
    <t>5</t>
    <phoneticPr fontId="94"/>
  </si>
  <si>
    <t>1～２ｍ</t>
  </si>
  <si>
    <t>100m・50ｍ
10ｍ・5ｍ
3.5ｍ・2ｍ</t>
    <phoneticPr fontId="94"/>
  </si>
  <si>
    <t>ディスク、
スコアカード</t>
    <phoneticPr fontId="94"/>
  </si>
  <si>
    <t>方位磁石</t>
    <rPh sb="0" eb="4">
      <t>ホウイジシャク</t>
    </rPh>
    <phoneticPr fontId="94"/>
  </si>
  <si>
    <t>44</t>
    <phoneticPr fontId="94"/>
  </si>
  <si>
    <t>海洋科学室：８
講堂：19
体育館：24
武道館：12</t>
    <rPh sb="0" eb="2">
      <t>カイヨウ</t>
    </rPh>
    <rPh sb="2" eb="4">
      <t>カガク</t>
    </rPh>
    <rPh sb="4" eb="5">
      <t>シツ</t>
    </rPh>
    <rPh sb="8" eb="10">
      <t>コウドウ</t>
    </rPh>
    <rPh sb="14" eb="17">
      <t>タイイクカン</t>
    </rPh>
    <rPh sb="21" eb="24">
      <t>ブドウカン</t>
    </rPh>
    <phoneticPr fontId="17"/>
  </si>
  <si>
    <t>場所</t>
    <rPh sb="0" eb="2">
      <t>バショ</t>
    </rPh>
    <phoneticPr fontId="94"/>
  </si>
  <si>
    <t>物品名</t>
    <rPh sb="0" eb="2">
      <t>ブッピン</t>
    </rPh>
    <rPh sb="2" eb="3">
      <t>メイ</t>
    </rPh>
    <phoneticPr fontId="94"/>
  </si>
  <si>
    <t>数量</t>
    <rPh sb="0" eb="2">
      <t>スウリョウ</t>
    </rPh>
    <phoneticPr fontId="94"/>
  </si>
  <si>
    <t>事務室</t>
    <rPh sb="0" eb="3">
      <t>ジムシツ</t>
    </rPh>
    <phoneticPr fontId="94"/>
  </si>
  <si>
    <t>救急バッグ</t>
    <rPh sb="0" eb="2">
      <t>キュウキュウ</t>
    </rPh>
    <phoneticPr fontId="94"/>
  </si>
  <si>
    <t>体育館倉庫</t>
    <rPh sb="0" eb="3">
      <t>タイイクカン</t>
    </rPh>
    <rPh sb="3" eb="5">
      <t>ソウコ</t>
    </rPh>
    <phoneticPr fontId="94"/>
  </si>
  <si>
    <t>大燭台（キャンドル用）</t>
    <phoneticPr fontId="94"/>
  </si>
  <si>
    <t>ホワイトボードマーカー</t>
    <phoneticPr fontId="94"/>
  </si>
  <si>
    <t>広さ35ｍ×28ｍ</t>
    <rPh sb="0" eb="1">
      <t>ヒロ</t>
    </rPh>
    <phoneticPr fontId="94"/>
  </si>
  <si>
    <t>ドッジビー（小）</t>
    <rPh sb="6" eb="7">
      <t>ショウ</t>
    </rPh>
    <phoneticPr fontId="43"/>
  </si>
  <si>
    <t>ホワイトボードイレーサー</t>
    <phoneticPr fontId="94"/>
  </si>
  <si>
    <t>ドッジビー（大）</t>
    <rPh sb="6" eb="7">
      <t>ダイ</t>
    </rPh>
    <phoneticPr fontId="43"/>
  </si>
  <si>
    <t>チョークセット</t>
    <phoneticPr fontId="94"/>
  </si>
  <si>
    <t>ディスク（ディスクゴルフ）</t>
  </si>
  <si>
    <t>Bluetoothスピーカー</t>
    <phoneticPr fontId="94"/>
  </si>
  <si>
    <t>ドミノ【白・黒・赤・青・橙・緑】</t>
    <phoneticPr fontId="94"/>
  </si>
  <si>
    <t>各約3,000</t>
    <phoneticPr fontId="94"/>
  </si>
  <si>
    <t>ワイヤレスアンプ</t>
    <phoneticPr fontId="94"/>
  </si>
  <si>
    <t>ドミノ入れカゴ</t>
    <rPh sb="3" eb="4">
      <t>イ</t>
    </rPh>
    <phoneticPr fontId="43"/>
  </si>
  <si>
    <t>CDラジカセ</t>
    <phoneticPr fontId="94"/>
  </si>
  <si>
    <t>バドミントンラケット</t>
  </si>
  <si>
    <t>コードリール</t>
    <phoneticPr fontId="94"/>
  </si>
  <si>
    <t>シャトル</t>
  </si>
  <si>
    <t>延長コード</t>
    <rPh sb="0" eb="2">
      <t>エンチョウ</t>
    </rPh>
    <phoneticPr fontId="94"/>
  </si>
  <si>
    <t>大縄跳び</t>
    <rPh sb="0" eb="1">
      <t>オオ</t>
    </rPh>
    <rPh sb="1" eb="3">
      <t>ナワト</t>
    </rPh>
    <phoneticPr fontId="43"/>
  </si>
  <si>
    <t>バスケットボール</t>
  </si>
  <si>
    <t>拡声器</t>
    <rPh sb="0" eb="3">
      <t>カクセイキ</t>
    </rPh>
    <phoneticPr fontId="94"/>
  </si>
  <si>
    <t>バレーボール</t>
  </si>
  <si>
    <t>フラフープ</t>
  </si>
  <si>
    <t>ホワイトボード</t>
    <phoneticPr fontId="94"/>
  </si>
  <si>
    <t>バケツ</t>
    <phoneticPr fontId="94"/>
  </si>
  <si>
    <t>火ばさみ</t>
    <rPh sb="0" eb="1">
      <t>ヒ</t>
    </rPh>
    <phoneticPr fontId="94"/>
  </si>
  <si>
    <t>体育館</t>
    <rPh sb="0" eb="3">
      <t>タイイクカン</t>
    </rPh>
    <phoneticPr fontId="94"/>
  </si>
  <si>
    <t>カプラ</t>
    <phoneticPr fontId="94"/>
  </si>
  <si>
    <t>ストップウォッチ</t>
    <phoneticPr fontId="94"/>
  </si>
  <si>
    <t>卓球台</t>
    <rPh sb="0" eb="3">
      <t>タッキュウダイ</t>
    </rPh>
    <phoneticPr fontId="43"/>
  </si>
  <si>
    <t>殺虫スプレー</t>
    <rPh sb="0" eb="2">
      <t>サッチュウ</t>
    </rPh>
    <phoneticPr fontId="94"/>
  </si>
  <si>
    <t>卓球セット</t>
    <rPh sb="0" eb="2">
      <t>タッキュウ</t>
    </rPh>
    <phoneticPr fontId="43"/>
  </si>
  <si>
    <t>イス</t>
    <phoneticPr fontId="94"/>
  </si>
  <si>
    <t>カローリング一式</t>
    <rPh sb="6" eb="8">
      <t>イッシキ</t>
    </rPh>
    <phoneticPr fontId="43"/>
  </si>
  <si>
    <t>長机</t>
    <rPh sb="0" eb="1">
      <t>ナガ</t>
    </rPh>
    <rPh sb="1" eb="2">
      <t>ツクエ</t>
    </rPh>
    <phoneticPr fontId="94"/>
  </si>
  <si>
    <t>得点板</t>
    <rPh sb="0" eb="2">
      <t>トクテン</t>
    </rPh>
    <rPh sb="2" eb="3">
      <t>イタ</t>
    </rPh>
    <phoneticPr fontId="43"/>
  </si>
  <si>
    <t>電子ホイッスル</t>
    <rPh sb="0" eb="2">
      <t>デンシ</t>
    </rPh>
    <phoneticPr fontId="94"/>
  </si>
  <si>
    <t>キャンドル用シート</t>
    <rPh sb="5" eb="6">
      <t>ヨウ</t>
    </rPh>
    <phoneticPr fontId="94"/>
  </si>
  <si>
    <t>複数</t>
    <rPh sb="0" eb="2">
      <t>フクスウ</t>
    </rPh>
    <phoneticPr fontId="94"/>
  </si>
  <si>
    <t>事務室周辺</t>
    <rPh sb="0" eb="3">
      <t>ジムシツ</t>
    </rPh>
    <rPh sb="3" eb="5">
      <t>シュウヘン</t>
    </rPh>
    <phoneticPr fontId="94"/>
  </si>
  <si>
    <t>台車</t>
    <rPh sb="0" eb="2">
      <t>ダイシャ</t>
    </rPh>
    <phoneticPr fontId="94"/>
  </si>
  <si>
    <t>野球場倉庫</t>
    <rPh sb="0" eb="2">
      <t>ヤキュウ</t>
    </rPh>
    <rPh sb="2" eb="3">
      <t>ジョウ</t>
    </rPh>
    <rPh sb="3" eb="5">
      <t>ソウコ</t>
    </rPh>
    <phoneticPr fontId="94"/>
  </si>
  <si>
    <t>ゴムベース</t>
  </si>
  <si>
    <t>医務室</t>
    <rPh sb="0" eb="3">
      <t>イムシツ</t>
    </rPh>
    <phoneticPr fontId="94"/>
  </si>
  <si>
    <t>保冷剤（大・小あり）</t>
    <rPh sb="0" eb="3">
      <t>ホレイザイ</t>
    </rPh>
    <rPh sb="4" eb="5">
      <t>ダイ</t>
    </rPh>
    <rPh sb="6" eb="7">
      <t>ショウ</t>
    </rPh>
    <phoneticPr fontId="94"/>
  </si>
  <si>
    <t>三角カラーコーン</t>
    <rPh sb="0" eb="2">
      <t>サンカク</t>
    </rPh>
    <phoneticPr fontId="43"/>
  </si>
  <si>
    <t>氷嚢</t>
    <rPh sb="0" eb="2">
      <t>ヒョウノウ</t>
    </rPh>
    <phoneticPr fontId="94"/>
  </si>
  <si>
    <t>三角カラーコーン台</t>
    <rPh sb="0" eb="2">
      <t>サンカク</t>
    </rPh>
    <rPh sb="8" eb="9">
      <t>ダイ</t>
    </rPh>
    <phoneticPr fontId="43"/>
  </si>
  <si>
    <t>土ならし（とんぼ）</t>
    <rPh sb="0" eb="1">
      <t>ツチ</t>
    </rPh>
    <phoneticPr fontId="43"/>
  </si>
  <si>
    <t>講堂</t>
    <rPh sb="0" eb="2">
      <t>コウドウ</t>
    </rPh>
    <phoneticPr fontId="94"/>
  </si>
  <si>
    <t>バット</t>
  </si>
  <si>
    <t>グローブ</t>
  </si>
  <si>
    <t>グランドピアノ</t>
    <phoneticPr fontId="94"/>
  </si>
  <si>
    <t>武道館</t>
    <rPh sb="0" eb="3">
      <t>ブドウカン</t>
    </rPh>
    <phoneticPr fontId="94"/>
  </si>
  <si>
    <t>掃除機</t>
    <phoneticPr fontId="94"/>
  </si>
  <si>
    <t>キッズ遊びセット</t>
    <phoneticPr fontId="94"/>
  </si>
  <si>
    <t>畳</t>
    <rPh sb="0" eb="1">
      <t>タタミ</t>
    </rPh>
    <phoneticPr fontId="94"/>
  </si>
  <si>
    <t>プロジェクター（常設）</t>
    <rPh sb="8" eb="10">
      <t>ジョウセツ</t>
    </rPh>
    <phoneticPr fontId="94"/>
  </si>
  <si>
    <t>DVDプレイヤー（常設）</t>
    <rPh sb="9" eb="11">
      <t>ジョウセツ</t>
    </rPh>
    <phoneticPr fontId="94"/>
  </si>
  <si>
    <t>野外炊事場</t>
    <rPh sb="0" eb="4">
      <t>ヤガイスイジ</t>
    </rPh>
    <rPh sb="4" eb="5">
      <t>ジョウ</t>
    </rPh>
    <phoneticPr fontId="94"/>
  </si>
  <si>
    <t>野外炊事セット</t>
    <rPh sb="0" eb="4">
      <t>ヤガイスイジ</t>
    </rPh>
    <phoneticPr fontId="94"/>
  </si>
  <si>
    <t>セット内容は実施要領を参照</t>
    <rPh sb="3" eb="5">
      <t>ナイヨウ</t>
    </rPh>
    <rPh sb="6" eb="8">
      <t>ジッシ</t>
    </rPh>
    <rPh sb="8" eb="10">
      <t>ヨウリョウ</t>
    </rPh>
    <rPh sb="11" eb="13">
      <t>サンショウ</t>
    </rPh>
    <phoneticPr fontId="94"/>
  </si>
  <si>
    <t>海洋科学室</t>
    <rPh sb="0" eb="2">
      <t>カイヨウ</t>
    </rPh>
    <rPh sb="2" eb="4">
      <t>カガク</t>
    </rPh>
    <rPh sb="4" eb="5">
      <t>シツ</t>
    </rPh>
    <phoneticPr fontId="94"/>
  </si>
  <si>
    <t>平机</t>
    <phoneticPr fontId="94"/>
  </si>
  <si>
    <t>スタッキングチェア</t>
    <phoneticPr fontId="94"/>
  </si>
  <si>
    <t>カヌー庫</t>
    <rPh sb="3" eb="4">
      <t>コ</t>
    </rPh>
    <phoneticPr fontId="94"/>
  </si>
  <si>
    <t>ライフジャケット（大人）</t>
    <rPh sb="9" eb="11">
      <t>オトナ</t>
    </rPh>
    <phoneticPr fontId="94"/>
  </si>
  <si>
    <t>ライフジャケット（小人）</t>
    <rPh sb="9" eb="11">
      <t>コビト</t>
    </rPh>
    <phoneticPr fontId="94"/>
  </si>
  <si>
    <t>救命浮環</t>
    <rPh sb="0" eb="2">
      <t>キュウメイ</t>
    </rPh>
    <rPh sb="2" eb="4">
      <t>フカン</t>
    </rPh>
    <phoneticPr fontId="43"/>
  </si>
  <si>
    <t>ビデオ機器</t>
    <rPh sb="3" eb="5">
      <t>キキ</t>
    </rPh>
    <phoneticPr fontId="43"/>
  </si>
  <si>
    <t>簡易ブイ</t>
    <rPh sb="0" eb="2">
      <t>カンイ</t>
    </rPh>
    <phoneticPr fontId="43"/>
  </si>
  <si>
    <t>プロジェクター</t>
  </si>
  <si>
    <t>温度計</t>
    <rPh sb="0" eb="3">
      <t>オンドケイ</t>
    </rPh>
    <phoneticPr fontId="43"/>
  </si>
  <si>
    <r>
      <rPr>
        <sz val="11"/>
        <rFont val="HGPｺﾞｼｯｸM"/>
        <family val="3"/>
        <charset val="128"/>
      </rPr>
      <t xml:space="preserve">見学者・引率者
</t>
    </r>
    <r>
      <rPr>
        <sz val="8"/>
        <rFont val="HGPｺﾞｼｯｸM"/>
        <family val="3"/>
        <charset val="128"/>
      </rPr>
      <t>（キーホルダーなし）</t>
    </r>
    <rPh sb="4" eb="7">
      <t>インソツシャ</t>
    </rPh>
    <phoneticPr fontId="2"/>
  </si>
  <si>
    <r>
      <t xml:space="preserve">見学者・引率者
</t>
    </r>
    <r>
      <rPr>
        <sz val="6"/>
        <rFont val="HGPｺﾞｼｯｸM"/>
        <family val="3"/>
        <charset val="128"/>
      </rPr>
      <t>（キーホルダーなし）</t>
    </r>
    <rPh sb="0" eb="3">
      <t>ケンガクシャ</t>
    </rPh>
    <rPh sb="4" eb="7">
      <t>インソツシャ</t>
    </rPh>
    <phoneticPr fontId="2"/>
  </si>
  <si>
    <t>引率者（</t>
    <rPh sb="0" eb="2">
      <t>インソツ</t>
    </rPh>
    <rPh sb="2" eb="3">
      <t>シャ</t>
    </rPh>
    <phoneticPr fontId="2"/>
  </si>
  <si>
    <t>指導料：</t>
    <phoneticPr fontId="2"/>
  </si>
  <si>
    <t>材料費：</t>
    <rPh sb="0" eb="3">
      <t>ザイリョウヒ</t>
    </rPh>
    <phoneticPr fontId="2"/>
  </si>
  <si>
    <t>海のひみつビーチキーホルダー研修実施届</t>
    <rPh sb="0" eb="1">
      <t>ウミ</t>
    </rPh>
    <rPh sb="14" eb="16">
      <t>ケンシュウ</t>
    </rPh>
    <rPh sb="16" eb="18">
      <t>ジッシ</t>
    </rPh>
    <rPh sb="18" eb="19">
      <t>トドケ</t>
    </rPh>
    <phoneticPr fontId="17"/>
  </si>
  <si>
    <t>個）</t>
    <rPh sb="0" eb="1">
      <t>コ</t>
    </rPh>
    <phoneticPr fontId="2"/>
  </si>
  <si>
    <t>人）</t>
    <rPh sb="0" eb="1">
      <t>ヒト</t>
    </rPh>
    <phoneticPr fontId="17"/>
  </si>
  <si>
    <r>
      <t>引率者</t>
    </r>
    <r>
      <rPr>
        <sz val="8"/>
        <rFont val="HGPｺﾞｼｯｸM"/>
        <family val="3"/>
        <charset val="128"/>
      </rPr>
      <t>（キーホルダーあり）</t>
    </r>
    <rPh sb="0" eb="3">
      <t>インソツシャ</t>
    </rPh>
    <phoneticPr fontId="2"/>
  </si>
  <si>
    <t>人）</t>
    <rPh sb="0" eb="1">
      <t>ニン</t>
    </rPh>
    <phoneticPr fontId="17"/>
  </si>
  <si>
    <t>引率者（</t>
    <rPh sb="0" eb="3">
      <t>インソツシャ</t>
    </rPh>
    <phoneticPr fontId="2"/>
  </si>
  <si>
    <t>白黒黄赤
青橙緑
各3,000</t>
    <rPh sb="0" eb="1">
      <t>シロ</t>
    </rPh>
    <rPh sb="1" eb="2">
      <t>クロ</t>
    </rPh>
    <rPh sb="2" eb="3">
      <t>キ</t>
    </rPh>
    <rPh sb="3" eb="4">
      <t>アカ</t>
    </rPh>
    <rPh sb="5" eb="6">
      <t>アオ</t>
    </rPh>
    <rPh sb="6" eb="7">
      <t>ダイダイ</t>
    </rPh>
    <rPh sb="7" eb="8">
      <t>ミドリ</t>
    </rPh>
    <rPh sb="9" eb="10">
      <t>カク</t>
    </rPh>
    <phoneticPr fontId="17"/>
  </si>
  <si>
    <t>ドミノ*</t>
    <phoneticPr fontId="94"/>
  </si>
  <si>
    <t>カプラ*</t>
    <phoneticPr fontId="94"/>
  </si>
  <si>
    <t>帽子</t>
    <rPh sb="0" eb="2">
      <t>ボウシ</t>
    </rPh>
    <phoneticPr fontId="94"/>
  </si>
  <si>
    <t>火の神用燭台、ロウ削り、大ロウソク</t>
    <rPh sb="0" eb="1">
      <t>ヒ</t>
    </rPh>
    <rPh sb="2" eb="4">
      <t>カミヨウ</t>
    </rPh>
    <rPh sb="4" eb="6">
      <t>ショクダイ</t>
    </rPh>
    <rPh sb="9" eb="10">
      <t>ケズ</t>
    </rPh>
    <rPh sb="12" eb="13">
      <t>ダイ</t>
    </rPh>
    <phoneticPr fontId="2"/>
  </si>
  <si>
    <t>ガーデニング用移植ごて、ミニ熊手</t>
    <rPh sb="7" eb="9">
      <t>イショク</t>
    </rPh>
    <rPh sb="14" eb="16">
      <t>クマデ</t>
    </rPh>
    <phoneticPr fontId="17"/>
  </si>
  <si>
    <t>全活動共通
（必要に応じて）</t>
    <rPh sb="0" eb="1">
      <t>ゼン</t>
    </rPh>
    <rPh sb="1" eb="3">
      <t>カツドウ</t>
    </rPh>
    <rPh sb="3" eb="5">
      <t>キョウツウ</t>
    </rPh>
    <rPh sb="7" eb="9">
      <t>ヒツヨウ</t>
    </rPh>
    <rPh sb="10" eb="11">
      <t>オウ</t>
    </rPh>
    <phoneticPr fontId="17"/>
  </si>
  <si>
    <t>※利用希望が無い場合は、
「〇」を入れて提出ください。</t>
    <phoneticPr fontId="2"/>
  </si>
  <si>
    <t>☆研修プログラム詳細や簡易版を参照の上、物品利用の希望を入所までにご提出ください。
☆利用できる数については、他団体の希望との関係で調整させていただくことがあります。</t>
    <rPh sb="1" eb="3">
      <t>ケンシュウ</t>
    </rPh>
    <rPh sb="8" eb="10">
      <t>ショウサイ</t>
    </rPh>
    <rPh sb="11" eb="14">
      <t>カンイバン</t>
    </rPh>
    <rPh sb="15" eb="17">
      <t>サンショウ</t>
    </rPh>
    <rPh sb="18" eb="19">
      <t>ウエ</t>
    </rPh>
    <rPh sb="20" eb="22">
      <t>ブッピン</t>
    </rPh>
    <rPh sb="22" eb="24">
      <t>リヨウ</t>
    </rPh>
    <rPh sb="25" eb="27">
      <t>キボウ</t>
    </rPh>
    <rPh sb="28" eb="30">
      <t>ニュウショ</t>
    </rPh>
    <rPh sb="34" eb="36">
      <t>テイシュツ</t>
    </rPh>
    <rPh sb="43" eb="45">
      <t>リヨウ</t>
    </rPh>
    <rPh sb="48" eb="49">
      <t>カズ</t>
    </rPh>
    <rPh sb="55" eb="58">
      <t>タダンタイ</t>
    </rPh>
    <rPh sb="59" eb="61">
      <t>キボウ</t>
    </rPh>
    <rPh sb="63" eb="65">
      <t>カンケイ</t>
    </rPh>
    <rPh sb="66" eb="68">
      <t>チョウセイ</t>
    </rPh>
    <phoneticPr fontId="2"/>
  </si>
  <si>
    <t>令和８年４月更新　国立江田島青少交流の家</t>
    <phoneticPr fontId="2"/>
  </si>
  <si>
    <t>（講堂・体育館・武道館）</t>
    <rPh sb="1" eb="3">
      <t>コウドウ</t>
    </rPh>
    <rPh sb="4" eb="7">
      <t>タイイクカン</t>
    </rPh>
    <rPh sb="8" eb="11">
      <t>ブドウカン</t>
    </rPh>
    <phoneticPr fontId="94"/>
  </si>
  <si>
    <t>キャンドルセット</t>
    <phoneticPr fontId="94"/>
  </si>
  <si>
    <t>巻尺</t>
    <rPh sb="0" eb="2">
      <t>マキジャク</t>
    </rPh>
    <phoneticPr fontId="94"/>
  </si>
  <si>
    <r>
      <t>　　　　　　　　　　　貸出し物品一覧</t>
    </r>
    <r>
      <rPr>
        <b/>
        <sz val="10"/>
        <color theme="1"/>
        <rFont val="UD デジタル 教科書体 N-B"/>
        <family val="1"/>
        <charset val="128"/>
      </rPr>
      <t>（令和８年４月更新）</t>
    </r>
    <rPh sb="11" eb="13">
      <t>カシダ</t>
    </rPh>
    <rPh sb="14" eb="16">
      <t>ブッピン</t>
    </rPh>
    <rPh sb="16" eb="18">
      <t>イチラン</t>
    </rPh>
    <phoneticPr fontId="94"/>
  </si>
  <si>
    <t>Ｂ…所内ビンゴ、Ｏ…オリエンテーリング、山…水晶山登山</t>
    <rPh sb="2" eb="4">
      <t>ショナイ</t>
    </rPh>
    <rPh sb="20" eb="21">
      <t>ヤマ</t>
    </rPh>
    <rPh sb="22" eb="25">
      <t>スイショウヤマ</t>
    </rPh>
    <rPh sb="25" eb="27">
      <t>トザン</t>
    </rPh>
    <phoneticPr fontId="17"/>
  </si>
  <si>
    <t>Ｏ
・
山</t>
    <rPh sb="4" eb="5">
      <t>ヤマ</t>
    </rPh>
    <phoneticPr fontId="17"/>
  </si>
  <si>
    <t xml:space="preserve">インドアクッブ
セット* </t>
    <phoneticPr fontId="94"/>
  </si>
  <si>
    <t>ビーチキーホルダークラフト用具セット</t>
    <rPh sb="13" eb="15">
      <t>ヨウグ</t>
    </rPh>
    <phoneticPr fontId="2"/>
  </si>
  <si>
    <t>ＵＶライト</t>
    <phoneticPr fontId="2"/>
  </si>
  <si>
    <t>※海辺の遠足・マリンウォッチング・ビーチコーミング・ナイトマリンハイク・
ビーチクラフト・ビーチキーホルダー・海のひみつビーチキーホルダー</t>
    <phoneticPr fontId="17"/>
  </si>
  <si>
    <t>※交流の家
職員記入</t>
    <rPh sb="1" eb="3">
      <t>コウリュウ</t>
    </rPh>
    <rPh sb="4" eb="5">
      <t>イエ</t>
    </rPh>
    <rPh sb="6" eb="8">
      <t>ショクイン</t>
    </rPh>
    <rPh sb="8" eb="10">
      <t>キニュウ</t>
    </rPh>
    <phoneticPr fontId="2"/>
  </si>
  <si>
    <r>
      <t>・</t>
    </r>
    <r>
      <rPr>
        <b/>
        <u/>
        <sz val="36"/>
        <rFont val="UD デジタル 教科書体 N-B"/>
        <family val="1"/>
        <charset val="128"/>
      </rPr>
      <t>大燭台・ファイアー用薪台は、プログラム実施場所に置いてあります</t>
    </r>
    <r>
      <rPr>
        <b/>
        <sz val="36"/>
        <rFont val="UD デジタル 教科書体 N-B"/>
        <family val="1"/>
        <charset val="128"/>
      </rPr>
      <t>。準備および片付けは各団体でお願いします。片付けが完了しましたら、事務室までご連絡ください。
・キャンドルセットは事務室に置いてあります。片付けが完了しましたら、事務室にご返却ください。</t>
    </r>
    <rPh sb="57" eb="59">
      <t>カンリョウ</t>
    </rPh>
    <rPh sb="105" eb="107">
      <t>カンリョウ</t>
    </rPh>
    <phoneticPr fontId="94"/>
  </si>
  <si>
    <t>※印が付いているプログラムについては、物品利用希望書（本用紙）と併せて、別途、実施届の提出が必要になります。【提出期限：10日前】
*印が付いている物品については、プログラム実施場所に置いてあります。準備および片付けは、各団体でお願いします。片付けが完了しましたら、事務室までご連絡ください。
・物品につきましては、破損等の理由により数量が変動する場合があります。
・利用状況によっては、ご希望の数量をお貸し出しできない場合がありますのでご了承ください。</t>
    <phoneticPr fontId="2"/>
  </si>
  <si>
    <r>
      <rPr>
        <b/>
        <sz val="28"/>
        <rFont val="UD デジタル 教科書体 N-B"/>
        <family val="1"/>
        <charset val="128"/>
      </rPr>
      <t>【自由欄】</t>
    </r>
    <r>
      <rPr>
        <b/>
        <sz val="26"/>
        <rFont val="UD デジタル 教科書体 N-B"/>
        <family val="1"/>
        <charset val="128"/>
      </rPr>
      <t xml:space="preserve">
（例）
Bluetoothスピーカー3個</t>
    </r>
    <rPh sb="1" eb="3">
      <t>ジユウ</t>
    </rPh>
    <rPh sb="3" eb="4">
      <t>ラン</t>
    </rPh>
    <rPh sb="7" eb="8">
      <t>レイ</t>
    </rPh>
    <rPh sb="25" eb="2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</si>
</sst>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m&quot;月&quot;d&quot;日（&quot;aaa&quot;）&quot;"/>
    <numFmt numFmtId="178" formatCode="[$-411]ggge&quot;年&quot;m&quot;月&quot;d&quot;日（&quot;aaa&quot;）&quot;"/>
    <numFmt numFmtId="179" formatCode="&quot;(&quot;aaa&quot;)&quot;"/>
    <numFmt numFmtId="180" formatCode="##&quot;年&quot;"/>
    <numFmt numFmtId="181" formatCode="##&quot;月&quot;"/>
    <numFmt numFmtId="182" formatCode="##&quot;日&quot;"/>
    <numFmt numFmtId="183" formatCode="[$-411]ggge&quot;年&quot;m&quot;月&quot;d&quot;日（&quot;aaa&quot;）&quot;;@"/>
    <numFmt numFmtId="184" formatCode="##&quot;　人&quot;"/>
    <numFmt numFmtId="185" formatCode="##&quot;　名&quot;"/>
    <numFmt numFmtId="186" formatCode="##&quot;時&quot;"/>
    <numFmt numFmtId="187" formatCode="0&quot;分&quot;"/>
    <numFmt numFmtId="188" formatCode="##&quot;　班&quot;"/>
    <numFmt numFmtId="189" formatCode="0_ "/>
  </numFmts>
  <fonts count="111">
    <font>
      <sz val="9"/>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1"/>
      <color rgb="FF9C0006"/>
      <name val="ＭＳ Ｐゴシック"/>
      <family val="3"/>
      <charset val="128"/>
      <scheme val="minor"/>
    </font>
    <font>
      <sz val="14"/>
      <name val="HG丸ｺﾞｼｯｸM-PRO"/>
      <family val="3"/>
      <charset val="128"/>
    </font>
    <font>
      <sz val="12"/>
      <name val="HG丸ｺﾞｼｯｸM-PRO"/>
      <family val="3"/>
      <charset val="128"/>
    </font>
    <font>
      <sz val="16"/>
      <color rgb="FFFF0000"/>
      <name val="HG丸ｺﾞｼｯｸM-PRO"/>
      <family val="3"/>
      <charset val="128"/>
    </font>
    <font>
      <sz val="16"/>
      <name val="HG丸ｺﾞｼｯｸM-PRO"/>
      <family val="3"/>
      <charset val="128"/>
    </font>
    <font>
      <sz val="12"/>
      <color rgb="FF000000"/>
      <name val="HG丸ｺﾞｼｯｸM-PRO"/>
      <family val="3"/>
      <charset val="128"/>
    </font>
    <font>
      <sz val="9"/>
      <name val="HG丸ｺﾞｼｯｸM-PRO"/>
      <family val="3"/>
      <charset val="128"/>
    </font>
    <font>
      <sz val="9"/>
      <color rgb="FF000000"/>
      <name val="HG丸ｺﾞｼｯｸM-PRO"/>
      <family val="3"/>
      <charset val="128"/>
    </font>
    <font>
      <sz val="8"/>
      <color rgb="FF000000"/>
      <name val="HG丸ｺﾞｼｯｸM-PRO"/>
      <family val="3"/>
      <charset val="128"/>
    </font>
    <font>
      <sz val="14"/>
      <color rgb="FF9C0006"/>
      <name val="HG丸ｺﾞｼｯｸM-PRO"/>
      <family val="3"/>
      <charset val="128"/>
    </font>
    <font>
      <sz val="11"/>
      <name val="HG丸ｺﾞｼｯｸM-PRO"/>
      <family val="3"/>
      <charset val="128"/>
    </font>
    <font>
      <sz val="6"/>
      <name val="ＭＳ Ｐゴシック"/>
      <family val="2"/>
      <charset val="128"/>
      <scheme val="minor"/>
    </font>
    <font>
      <sz val="9"/>
      <color indexed="81"/>
      <name val="MS P ゴシック"/>
      <family val="3"/>
      <charset val="128"/>
    </font>
    <font>
      <sz val="9"/>
      <color theme="0"/>
      <name val="HG丸ｺﾞｼｯｸM-PRO"/>
      <family val="3"/>
      <charset val="128"/>
    </font>
    <font>
      <sz val="8"/>
      <name val="HG丸ｺﾞｼｯｸM-PRO"/>
      <family val="3"/>
      <charset val="128"/>
    </font>
    <font>
      <sz val="11"/>
      <color rgb="FF006100"/>
      <name val="ＭＳ Ｐゴシック"/>
      <family val="2"/>
      <charset val="128"/>
      <scheme val="minor"/>
    </font>
    <font>
      <sz val="10"/>
      <name val="HG丸ｺﾞｼｯｸM-PRO"/>
      <family val="3"/>
      <charset val="128"/>
    </font>
    <font>
      <sz val="18"/>
      <color rgb="FFFF0000"/>
      <name val="HG丸ｺﾞｼｯｸM-PRO"/>
      <family val="3"/>
      <charset val="128"/>
    </font>
    <font>
      <sz val="18"/>
      <color rgb="FF0070C0"/>
      <name val="HG丸ｺﾞｼｯｸM-PRO"/>
      <family val="3"/>
      <charset val="128"/>
    </font>
    <font>
      <sz val="18"/>
      <color rgb="FF006100"/>
      <name val="HG丸ｺﾞｼｯｸM-PRO"/>
      <family val="3"/>
      <charset val="128"/>
    </font>
    <font>
      <sz val="12"/>
      <color rgb="FF000000"/>
      <name val="HGPｺﾞｼｯｸM"/>
      <family val="3"/>
      <charset val="128"/>
    </font>
    <font>
      <sz val="12"/>
      <color theme="1"/>
      <name val="HGPｺﾞｼｯｸM"/>
      <family val="3"/>
      <charset val="128"/>
    </font>
    <font>
      <sz val="12"/>
      <name val="HGPｺﾞｼｯｸM"/>
      <family val="3"/>
      <charset val="128"/>
    </font>
    <font>
      <sz val="12"/>
      <color rgb="FFFF0000"/>
      <name val="HGPｺﾞｼｯｸM"/>
      <family val="3"/>
      <charset val="128"/>
    </font>
    <font>
      <sz val="12"/>
      <color theme="1"/>
      <name val="ＭＳ ゴシック"/>
      <family val="3"/>
      <charset val="128"/>
    </font>
    <font>
      <sz val="12"/>
      <color theme="1"/>
      <name val="ＭＳ 明朝"/>
      <family val="1"/>
      <charset val="128"/>
    </font>
    <font>
      <sz val="12"/>
      <color theme="1"/>
      <name val="Century"/>
      <family val="1"/>
    </font>
    <font>
      <b/>
      <sz val="16"/>
      <color rgb="FF000000"/>
      <name val="HGPｺﾞｼｯｸM"/>
      <family val="3"/>
      <charset val="128"/>
    </font>
    <font>
      <sz val="10"/>
      <color rgb="FF000000"/>
      <name val="HGPｺﾞｼｯｸM"/>
      <family val="3"/>
      <charset val="128"/>
    </font>
    <font>
      <sz val="11"/>
      <color theme="1"/>
      <name val="HGPｺﾞｼｯｸM"/>
      <family val="3"/>
      <charset val="128"/>
    </font>
    <font>
      <sz val="10"/>
      <color theme="1"/>
      <name val="HGPｺﾞｼｯｸM"/>
      <family val="3"/>
      <charset val="128"/>
    </font>
    <font>
      <sz val="10"/>
      <name val="ＭＳ Ｐゴシック"/>
      <family val="3"/>
      <charset val="128"/>
    </font>
    <font>
      <sz val="8"/>
      <color rgb="FF000000"/>
      <name val="HGPｺﾞｼｯｸM"/>
      <family val="3"/>
      <charset val="128"/>
    </font>
    <font>
      <sz val="8"/>
      <color theme="1"/>
      <name val="HGPｺﾞｼｯｸM"/>
      <family val="3"/>
      <charset val="128"/>
    </font>
    <font>
      <b/>
      <sz val="9"/>
      <color indexed="81"/>
      <name val="MS P ゴシック"/>
      <family val="3"/>
      <charset val="128"/>
    </font>
    <font>
      <sz val="6"/>
      <color rgb="FF000000"/>
      <name val="HGPｺﾞｼｯｸM"/>
      <family val="3"/>
      <charset val="128"/>
    </font>
    <font>
      <sz val="12"/>
      <color theme="0"/>
      <name val="ＭＳ Ｐゴシック"/>
      <family val="3"/>
      <charset val="128"/>
    </font>
    <font>
      <sz val="9"/>
      <name val="ＭＳ Ｐゴシック"/>
      <family val="3"/>
      <charset val="128"/>
    </font>
    <font>
      <b/>
      <sz val="10"/>
      <name val="ＭＳ Ｐゴシック"/>
      <family val="3"/>
      <charset val="128"/>
    </font>
    <font>
      <b/>
      <sz val="8"/>
      <name val="ＭＳ Ｐゴシック"/>
      <family val="3"/>
      <charset val="128"/>
    </font>
    <font>
      <u/>
      <sz val="9"/>
      <color theme="10"/>
      <name val="ＭＳ Ｐゴシック"/>
      <family val="3"/>
      <charset val="128"/>
    </font>
    <font>
      <u/>
      <sz val="12"/>
      <color theme="10"/>
      <name val="HG丸ｺﾞｼｯｸM-PRO"/>
      <family val="3"/>
      <charset val="128"/>
    </font>
    <font>
      <sz val="9"/>
      <color theme="1"/>
      <name val="HGPｺﾞｼｯｸM"/>
      <family val="3"/>
      <charset val="128"/>
    </font>
    <font>
      <sz val="12"/>
      <color theme="0"/>
      <name val="HGPｺﾞｼｯｸM"/>
      <family val="3"/>
      <charset val="128"/>
    </font>
    <font>
      <b/>
      <sz val="24"/>
      <name val="ＭＳ Ｐゴシック"/>
      <family val="3"/>
      <charset val="128"/>
    </font>
    <font>
      <sz val="9"/>
      <name val="HGPｺﾞｼｯｸM"/>
      <family val="3"/>
      <charset val="128"/>
    </font>
    <font>
      <sz val="8"/>
      <name val="HGPｺﾞｼｯｸM"/>
      <family val="3"/>
      <charset val="128"/>
    </font>
    <font>
      <sz val="16"/>
      <name val="HGPｺﾞｼｯｸM"/>
      <family val="3"/>
      <charset val="128"/>
    </font>
    <font>
      <sz val="12"/>
      <name val="HGSｺﾞｼｯｸM"/>
      <family val="3"/>
      <charset val="128"/>
    </font>
    <font>
      <b/>
      <sz val="16"/>
      <color theme="1"/>
      <name val="HGPｺﾞｼｯｸM"/>
      <family val="3"/>
      <charset val="128"/>
    </font>
    <font>
      <sz val="10"/>
      <name val="HGPｺﾞｼｯｸM"/>
      <family val="3"/>
      <charset val="128"/>
    </font>
    <font>
      <u/>
      <sz val="11"/>
      <color theme="10"/>
      <name val="HG丸ｺﾞｼｯｸM-PRO"/>
      <family val="3"/>
      <charset val="128"/>
    </font>
    <font>
      <sz val="16"/>
      <name val="ＭＳ Ｐゴシック"/>
      <family val="2"/>
      <charset val="128"/>
    </font>
    <font>
      <u/>
      <sz val="16"/>
      <color rgb="FFFF0000"/>
      <name val="HG丸ｺﾞｼｯｸM-PRO"/>
      <family val="3"/>
      <charset val="128"/>
    </font>
    <font>
      <sz val="11"/>
      <name val="HGPｺﾞｼｯｸM"/>
      <family val="3"/>
      <charset val="128"/>
    </font>
    <font>
      <sz val="12"/>
      <name val="Calibri"/>
      <family val="3"/>
    </font>
    <font>
      <sz val="12"/>
      <name val="ＭＳ ゴシック"/>
      <family val="3"/>
      <charset val="128"/>
    </font>
    <font>
      <sz val="16"/>
      <name val="Calibri"/>
      <family val="3"/>
    </font>
    <font>
      <sz val="18"/>
      <name val="Calibri"/>
      <family val="3"/>
    </font>
    <font>
      <sz val="18"/>
      <name val="ＭＳ ゴシック"/>
      <family val="3"/>
      <charset val="128"/>
    </font>
    <font>
      <sz val="12"/>
      <name val="ＭＳ 明朝"/>
      <family val="1"/>
      <charset val="128"/>
    </font>
    <font>
      <sz val="9"/>
      <color rgb="FF000000"/>
      <name val="Meiryo UI"/>
      <family val="3"/>
      <charset val="128"/>
    </font>
    <font>
      <sz val="8.5"/>
      <name val="HGPｺﾞｼｯｸM"/>
      <family val="3"/>
      <charset val="128"/>
    </font>
    <font>
      <sz val="9"/>
      <name val="Calibri"/>
      <family val="3"/>
    </font>
    <font>
      <u/>
      <sz val="8"/>
      <color rgb="FFFF0000"/>
      <name val="ＭＳ Ｐゴシック"/>
      <family val="3"/>
      <charset val="128"/>
    </font>
    <font>
      <sz val="9"/>
      <color rgb="FFFF0000"/>
      <name val="ＭＳ Ｐゴシック"/>
      <family val="3"/>
      <charset val="128"/>
    </font>
    <font>
      <sz val="14"/>
      <name val="ＭＳ Ｐゴシック"/>
      <family val="3"/>
      <charset val="128"/>
    </font>
    <font>
      <b/>
      <sz val="14"/>
      <name val="HGPｺﾞｼｯｸM"/>
      <family val="3"/>
      <charset val="128"/>
    </font>
    <font>
      <u/>
      <sz val="10"/>
      <color theme="10"/>
      <name val="ＭＳ Ｐゴシック"/>
      <family val="3"/>
      <charset val="128"/>
    </font>
    <font>
      <u/>
      <sz val="11"/>
      <color theme="10"/>
      <name val="ＭＳ Ｐゴシック"/>
      <family val="3"/>
      <charset val="128"/>
    </font>
    <font>
      <b/>
      <u/>
      <sz val="12"/>
      <color theme="10"/>
      <name val="HG丸ｺﾞｼｯｸM-PRO"/>
      <family val="3"/>
      <charset val="128"/>
    </font>
    <font>
      <b/>
      <u/>
      <sz val="10.5"/>
      <color theme="10"/>
      <name val="ＭＳ Ｐゴシック"/>
      <family val="3"/>
      <charset val="128"/>
    </font>
    <font>
      <b/>
      <u/>
      <sz val="10"/>
      <color theme="10"/>
      <name val="HG丸ｺﾞｼｯｸM-PRO"/>
      <family val="3"/>
      <charset val="128"/>
    </font>
    <font>
      <sz val="14"/>
      <color theme="1"/>
      <name val="HGPｺﾞｼｯｸM"/>
      <family val="3"/>
      <charset val="128"/>
    </font>
    <font>
      <u/>
      <sz val="16"/>
      <name val="HG丸ｺﾞｼｯｸM-PRO"/>
      <family val="3"/>
      <charset val="128"/>
    </font>
    <font>
      <b/>
      <u/>
      <sz val="10.5"/>
      <name val="ＭＳ Ｐゴシック"/>
      <family val="3"/>
      <charset val="128"/>
    </font>
    <font>
      <b/>
      <u/>
      <sz val="10"/>
      <name val="HG丸ｺﾞｼｯｸM-PRO"/>
      <family val="3"/>
      <charset val="128"/>
    </font>
    <font>
      <b/>
      <u/>
      <sz val="12"/>
      <name val="HG丸ｺﾞｼｯｸM-PRO"/>
      <family val="3"/>
      <charset val="128"/>
    </font>
    <font>
      <u/>
      <sz val="8"/>
      <name val="ＭＳ Ｐゴシック"/>
      <family val="3"/>
      <charset val="128"/>
    </font>
    <font>
      <b/>
      <sz val="10"/>
      <name val="HGPｺﾞｼｯｸM"/>
      <family val="3"/>
      <charset val="128"/>
    </font>
    <font>
      <sz val="6"/>
      <name val="HGPｺﾞｼｯｸM"/>
      <family val="3"/>
      <charset val="128"/>
    </font>
    <font>
      <b/>
      <u/>
      <sz val="14"/>
      <name val="HG丸ｺﾞｼｯｸM-PRO"/>
      <family val="3"/>
      <charset val="128"/>
    </font>
    <font>
      <sz val="36"/>
      <color rgb="FF000000"/>
      <name val="UD デジタル 教科書体 N-B"/>
      <family val="1"/>
      <charset val="128"/>
    </font>
    <font>
      <sz val="11"/>
      <name val="UD デジタル 教科書体 N-B"/>
      <family val="1"/>
      <charset val="128"/>
    </font>
    <font>
      <b/>
      <sz val="72"/>
      <name val="UD デジタル 教科書体 N-B"/>
      <family val="1"/>
      <charset val="128"/>
    </font>
    <font>
      <b/>
      <sz val="36"/>
      <name val="UD デジタル 教科書体 N-B"/>
      <family val="1"/>
      <charset val="128"/>
    </font>
    <font>
      <b/>
      <sz val="14"/>
      <name val="UD デジタル 教科書体 N-B"/>
      <family val="1"/>
      <charset val="128"/>
    </font>
    <font>
      <sz val="28"/>
      <name val="UD デジタル 教科書体 N-B"/>
      <family val="1"/>
      <charset val="128"/>
    </font>
    <font>
      <sz val="6"/>
      <name val="ＭＳ Ｐゴシック"/>
      <family val="3"/>
      <charset val="128"/>
      <scheme val="minor"/>
    </font>
    <font>
      <sz val="28"/>
      <name val="Segoe UI Symbol"/>
      <family val="1"/>
    </font>
    <font>
      <sz val="26"/>
      <name val="UD デジタル 教科書体 N-B"/>
      <family val="1"/>
      <charset val="128"/>
    </font>
    <font>
      <sz val="11"/>
      <color theme="1"/>
      <name val="ＭＳ Ｐゴシック"/>
      <family val="2"/>
      <scheme val="minor"/>
    </font>
    <font>
      <b/>
      <sz val="20"/>
      <color theme="1"/>
      <name val="UD デジタル 教科書体 N-B"/>
      <family val="1"/>
      <charset val="128"/>
    </font>
    <font>
      <b/>
      <sz val="10"/>
      <color theme="1"/>
      <name val="UD デジタル 教科書体 N-B"/>
      <family val="1"/>
      <charset val="128"/>
    </font>
    <font>
      <sz val="11"/>
      <color theme="1"/>
      <name val="UD デジタル 教科書体 N-B"/>
      <family val="1"/>
      <charset val="128"/>
    </font>
    <font>
      <sz val="36"/>
      <name val="UD デジタル 教科書体 N-B"/>
      <family val="1"/>
      <charset val="128"/>
    </font>
    <font>
      <strike/>
      <sz val="36"/>
      <color rgb="FFFF0000"/>
      <name val="UD デジタル 教科書体 N-B"/>
      <family val="1"/>
      <charset val="128"/>
    </font>
    <font>
      <b/>
      <u/>
      <sz val="36"/>
      <name val="UD デジタル 教科書体 N-B"/>
      <family val="1"/>
      <charset val="128"/>
    </font>
    <font>
      <b/>
      <sz val="48"/>
      <name val="UD デジタル 教科書体 N-B"/>
      <family val="1"/>
      <charset val="128"/>
    </font>
    <font>
      <sz val="22"/>
      <name val="UD デジタル 教科書体 N-B"/>
      <family val="1"/>
      <charset val="128"/>
    </font>
    <font>
      <sz val="22"/>
      <color theme="1"/>
      <name val="UD デジタル 教科書体 N-B"/>
      <family val="1"/>
      <charset val="128"/>
    </font>
    <font>
      <b/>
      <sz val="60"/>
      <name val="UD デジタル 教科書体 N-B"/>
      <family val="1"/>
      <charset val="128"/>
    </font>
    <font>
      <u/>
      <sz val="26"/>
      <color theme="10"/>
      <name val="UD デジタル 教科書体 N-B"/>
      <family val="1"/>
      <charset val="128"/>
    </font>
    <font>
      <b/>
      <sz val="26"/>
      <name val="UD デジタル 教科書体 N-B"/>
      <family val="1"/>
      <charset val="128"/>
    </font>
    <font>
      <b/>
      <sz val="28"/>
      <name val="UD デジタル 教科書体 N-B"/>
      <family val="1"/>
      <charset val="128"/>
    </font>
  </fonts>
  <fills count="14">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EBFFFF"/>
        <bgColor indexed="64"/>
      </patternFill>
    </fill>
    <fill>
      <patternFill patternType="solid">
        <fgColor rgb="FFFFEB9C"/>
      </patternFill>
    </fill>
    <fill>
      <patternFill patternType="solid">
        <fgColor rgb="FFFFFF00"/>
        <bgColor indexed="64"/>
      </patternFill>
    </fill>
    <fill>
      <patternFill patternType="gray0625">
        <bgColor auto="1"/>
      </patternFill>
    </fill>
    <fill>
      <patternFill patternType="solid">
        <fgColor theme="8" tint="0.79998168889431442"/>
        <bgColor indexed="64"/>
      </patternFill>
    </fill>
    <fill>
      <patternFill patternType="solid">
        <fgColor auto="1"/>
        <bgColor indexed="64"/>
      </patternFill>
    </fill>
    <fill>
      <patternFill patternType="solid">
        <fgColor theme="8" tint="0.79995117038483843"/>
        <bgColor indexed="64"/>
      </patternFill>
    </fill>
    <fill>
      <patternFill patternType="solid">
        <fgColor theme="9" tint="0.79998168889431442"/>
        <bgColor indexed="64"/>
      </patternFill>
    </fill>
    <fill>
      <patternFill patternType="solid">
        <fgColor theme="7" tint="0.79998168889431442"/>
        <bgColor indexed="64"/>
      </patternFill>
    </fill>
  </fills>
  <borders count="10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tted">
        <color auto="1"/>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diagonal/>
    </border>
    <border>
      <left/>
      <right/>
      <top style="dotted">
        <color auto="1"/>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s>
  <cellStyleXfs count="11">
    <xf numFmtId="0" fontId="0" fillId="0" borderId="0">
      <alignment vertical="center"/>
    </xf>
    <xf numFmtId="0" fontId="6" fillId="2" borderId="0" applyNumberFormat="0" applyBorder="0" applyAlignment="0" applyProtection="0">
      <alignment vertical="center"/>
    </xf>
    <xf numFmtId="0" fontId="3" fillId="0" borderId="0">
      <alignment vertical="center"/>
    </xf>
    <xf numFmtId="0" fontId="21" fillId="4" borderId="0" applyNumberFormat="0" applyBorder="0" applyAlignment="0" applyProtection="0">
      <alignment vertical="center"/>
    </xf>
    <xf numFmtId="0" fontId="46" fillId="0" borderId="0" applyNumberFormat="0" applyFill="0" applyBorder="0" applyAlignment="0" applyProtection="0">
      <alignment vertical="center"/>
    </xf>
    <xf numFmtId="0" fontId="3" fillId="0" borderId="0"/>
    <xf numFmtId="0" fontId="43" fillId="0" borderId="0">
      <alignment vertical="center"/>
    </xf>
    <xf numFmtId="0" fontId="4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7" fillId="0" borderId="0"/>
  </cellStyleXfs>
  <cellXfs count="1004">
    <xf numFmtId="0" fontId="0" fillId="0" borderId="0" xfId="0">
      <alignment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11" fillId="0" borderId="19" xfId="0" applyFont="1" applyBorder="1" applyAlignment="1" applyProtection="1">
      <alignment horizontal="distributed" vertical="center" justifyLastLine="1"/>
    </xf>
    <xf numFmtId="0" fontId="11" fillId="0" borderId="19" xfId="0" applyFont="1" applyBorder="1" applyAlignment="1" applyProtection="1">
      <alignment horizontal="distributed" vertical="center" wrapText="1" justifyLastLine="1"/>
    </xf>
    <xf numFmtId="0" fontId="11" fillId="0" borderId="30" xfId="0" applyFont="1" applyBorder="1" applyAlignment="1" applyProtection="1">
      <alignment horizontal="distributed" vertical="center" justifyLastLine="1"/>
    </xf>
    <xf numFmtId="0" fontId="11" fillId="0" borderId="31" xfId="0" applyFont="1" applyBorder="1" applyAlignment="1" applyProtection="1">
      <alignment horizontal="distributed" vertical="center" justifyLastLine="1"/>
    </xf>
    <xf numFmtId="177" fontId="9" fillId="0" borderId="0" xfId="0" applyNumberFormat="1" applyFont="1" applyBorder="1" applyAlignment="1" applyProtection="1">
      <alignment horizontal="center" vertical="center" shrinkToFit="1"/>
    </xf>
    <xf numFmtId="0" fontId="12" fillId="0" borderId="0" xfId="0" applyFont="1" applyProtection="1">
      <alignment vertical="center"/>
    </xf>
    <xf numFmtId="0" fontId="8" fillId="0" borderId="39" xfId="0" applyFont="1" applyBorder="1" applyAlignment="1" applyProtection="1">
      <alignment horizontal="center" vertical="center" shrinkToFit="1"/>
    </xf>
    <xf numFmtId="179" fontId="8" fillId="0" borderId="37" xfId="0" applyNumberFormat="1" applyFont="1" applyBorder="1" applyAlignment="1" applyProtection="1">
      <alignment horizontal="center" vertical="center" shrinkToFit="1"/>
    </xf>
    <xf numFmtId="0" fontId="12" fillId="0" borderId="0" xfId="0" applyFont="1" applyProtection="1">
      <alignment vertical="center"/>
      <protection locked="0"/>
    </xf>
    <xf numFmtId="0" fontId="12" fillId="3" borderId="0" xfId="0" applyFont="1" applyFill="1" applyProtection="1">
      <alignment vertical="center"/>
    </xf>
    <xf numFmtId="0" fontId="8" fillId="3" borderId="0" xfId="0" applyFont="1" applyFill="1" applyAlignment="1" applyProtection="1">
      <alignment vertical="center"/>
    </xf>
    <xf numFmtId="0" fontId="8" fillId="0" borderId="14" xfId="0" applyFont="1" applyBorder="1" applyAlignment="1" applyProtection="1">
      <alignment vertical="center" wrapText="1"/>
    </xf>
    <xf numFmtId="0" fontId="12" fillId="0" borderId="0" xfId="0" applyFont="1">
      <alignment vertical="center"/>
    </xf>
    <xf numFmtId="0" fontId="8" fillId="3" borderId="5" xfId="0" applyFont="1" applyFill="1" applyBorder="1" applyAlignment="1" applyProtection="1">
      <alignment horizontal="center" vertical="center" shrinkToFit="1"/>
      <protection locked="0"/>
    </xf>
    <xf numFmtId="179" fontId="8" fillId="3" borderId="5" xfId="0" applyNumberFormat="1"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vertical="center" shrinkToFit="1"/>
      <protection locked="0"/>
    </xf>
    <xf numFmtId="179" fontId="8" fillId="3" borderId="0" xfId="0" applyNumberFormat="1" applyFont="1" applyFill="1" applyBorder="1" applyAlignment="1" applyProtection="1">
      <alignment horizontal="center" vertical="center" shrinkToFit="1"/>
      <protection locked="0"/>
    </xf>
    <xf numFmtId="0" fontId="4" fillId="0" borderId="0" xfId="2" applyFont="1">
      <alignment vertical="center"/>
    </xf>
    <xf numFmtId="0" fontId="4" fillId="0" borderId="62" xfId="2" applyFont="1" applyBorder="1" applyAlignment="1">
      <alignment horizontal="center" vertical="center"/>
    </xf>
    <xf numFmtId="0" fontId="4" fillId="0" borderId="35" xfId="2" applyFont="1" applyBorder="1" applyAlignment="1">
      <alignment horizontal="center" vertical="center"/>
    </xf>
    <xf numFmtId="0" fontId="4" fillId="0" borderId="58" xfId="2" applyFont="1" applyBorder="1" applyAlignment="1">
      <alignment horizontal="center" vertical="center"/>
    </xf>
    <xf numFmtId="0" fontId="4" fillId="0" borderId="58" xfId="2" applyFont="1" applyFill="1" applyBorder="1" applyAlignment="1">
      <alignment horizontal="center" vertical="center"/>
    </xf>
    <xf numFmtId="0" fontId="4" fillId="0" borderId="60" xfId="2" applyFont="1" applyBorder="1" applyAlignment="1">
      <alignment horizontal="center" vertical="center"/>
    </xf>
    <xf numFmtId="0" fontId="4" fillId="0" borderId="60" xfId="2" applyFont="1" applyFill="1" applyBorder="1" applyAlignment="1">
      <alignment horizontal="center" vertical="center"/>
    </xf>
    <xf numFmtId="0" fontId="4" fillId="0" borderId="65" xfId="2" applyFont="1" applyBorder="1" applyAlignment="1">
      <alignment horizontal="center" vertical="center"/>
    </xf>
    <xf numFmtId="0" fontId="4" fillId="0" borderId="65" xfId="2" applyFont="1" applyFill="1" applyBorder="1" applyAlignment="1">
      <alignment horizontal="center" vertical="center"/>
    </xf>
    <xf numFmtId="0" fontId="4" fillId="0" borderId="63" xfId="2" applyFont="1" applyBorder="1" applyAlignment="1">
      <alignment horizontal="center" vertical="center"/>
    </xf>
    <xf numFmtId="0" fontId="4" fillId="0" borderId="8" xfId="2" quotePrefix="1" applyFont="1" applyBorder="1" applyAlignment="1">
      <alignment vertical="center"/>
    </xf>
    <xf numFmtId="0" fontId="42" fillId="0" borderId="12" xfId="2" applyFont="1" applyBorder="1" applyAlignment="1">
      <alignment vertical="center"/>
    </xf>
    <xf numFmtId="0" fontId="4" fillId="0" borderId="0" xfId="2" applyFont="1" applyBorder="1">
      <alignment vertical="center"/>
    </xf>
    <xf numFmtId="0" fontId="3" fillId="0" borderId="22"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61" xfId="2" applyFont="1" applyBorder="1" applyAlignment="1">
      <alignment horizontal="center" vertical="center" shrinkToFit="1"/>
    </xf>
    <xf numFmtId="0" fontId="3" fillId="0" borderId="33" xfId="2" applyFont="1" applyBorder="1" applyAlignment="1">
      <alignment horizontal="center" vertical="center" shrinkToFit="1"/>
    </xf>
    <xf numFmtId="0" fontId="4" fillId="3" borderId="2"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26" xfId="2" applyFont="1" applyFill="1" applyBorder="1" applyAlignment="1">
      <alignment horizontal="center" vertical="center" wrapText="1"/>
    </xf>
    <xf numFmtId="0" fontId="35" fillId="0" borderId="47" xfId="0" applyFont="1" applyBorder="1" applyAlignment="1" applyProtection="1">
      <alignment vertical="center"/>
    </xf>
    <xf numFmtId="0" fontId="35" fillId="0" borderId="49" xfId="0" applyFont="1" applyBorder="1" applyAlignment="1" applyProtection="1">
      <alignment vertical="center"/>
    </xf>
    <xf numFmtId="0" fontId="4" fillId="0" borderId="5" xfId="2" applyFont="1" applyBorder="1">
      <alignment vertical="center"/>
    </xf>
    <xf numFmtId="0" fontId="43" fillId="0" borderId="23" xfId="2" quotePrefix="1" applyFont="1" applyBorder="1" applyAlignment="1">
      <alignment horizontal="center" vertical="center"/>
    </xf>
    <xf numFmtId="0" fontId="43" fillId="0" borderId="24" xfId="2" applyFont="1" applyBorder="1" applyAlignment="1">
      <alignment horizontal="center" vertical="center"/>
    </xf>
    <xf numFmtId="0" fontId="48" fillId="0" borderId="50" xfId="0" applyFont="1" applyBorder="1" applyAlignment="1" applyProtection="1">
      <alignment horizontal="center" vertical="center" wrapText="1"/>
    </xf>
    <xf numFmtId="0" fontId="4" fillId="0" borderId="7" xfId="2" applyFont="1" applyBorder="1">
      <alignment vertical="center"/>
    </xf>
    <xf numFmtId="0" fontId="5" fillId="0" borderId="39" xfId="2" applyFont="1" applyBorder="1" applyAlignment="1">
      <alignment vertical="center"/>
    </xf>
    <xf numFmtId="0" fontId="35" fillId="0" borderId="0" xfId="0" applyFont="1" applyProtection="1">
      <alignment vertical="center"/>
    </xf>
    <xf numFmtId="0" fontId="51" fillId="0" borderId="0" xfId="0" applyFont="1" applyProtection="1">
      <alignment vertical="center"/>
    </xf>
    <xf numFmtId="0" fontId="35" fillId="3" borderId="0" xfId="0" applyFont="1" applyFill="1" applyProtection="1">
      <alignment vertical="center"/>
    </xf>
    <xf numFmtId="176" fontId="52" fillId="3" borderId="0" xfId="0" applyNumberFormat="1" applyFont="1" applyFill="1" applyBorder="1" applyAlignment="1" applyProtection="1">
      <alignment vertical="center"/>
    </xf>
    <xf numFmtId="0" fontId="51" fillId="0" borderId="0" xfId="0" applyFont="1">
      <alignment vertical="center"/>
    </xf>
    <xf numFmtId="0" fontId="35" fillId="3" borderId="54" xfId="0" applyFont="1" applyFill="1" applyBorder="1" applyProtection="1">
      <alignment vertical="center"/>
    </xf>
    <xf numFmtId="0" fontId="27" fillId="3" borderId="0" xfId="0" applyFont="1" applyFill="1" applyProtection="1">
      <alignment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vertical="center" shrinkToFit="1"/>
    </xf>
    <xf numFmtId="0" fontId="53" fillId="3" borderId="0" xfId="0" applyFont="1" applyFill="1" applyAlignment="1">
      <alignment horizontal="center" vertical="center"/>
    </xf>
    <xf numFmtId="0" fontId="28" fillId="3" borderId="0" xfId="0" applyFont="1" applyFill="1">
      <alignment vertical="center"/>
    </xf>
    <xf numFmtId="0" fontId="28" fillId="3" borderId="0" xfId="0" applyFont="1" applyFill="1" applyAlignment="1">
      <alignment vertical="center"/>
    </xf>
    <xf numFmtId="0" fontId="35" fillId="3" borderId="0" xfId="0" applyFont="1" applyFill="1" applyAlignment="1" applyProtection="1">
      <alignment vertical="center"/>
    </xf>
    <xf numFmtId="49" fontId="54" fillId="3" borderId="0" xfId="0" applyNumberFormat="1" applyFont="1" applyFill="1" applyBorder="1" applyAlignment="1" applyProtection="1">
      <alignment horizontal="right" vertical="center" shrinkToFit="1"/>
      <protection locked="0"/>
    </xf>
    <xf numFmtId="0" fontId="53" fillId="3" borderId="0" xfId="0" applyFont="1" applyFill="1" applyAlignment="1">
      <alignment horizontal="center" vertical="center"/>
    </xf>
    <xf numFmtId="0" fontId="27" fillId="3" borderId="2" xfId="0" applyFont="1" applyFill="1" applyBorder="1" applyProtection="1">
      <alignment vertical="center"/>
    </xf>
    <xf numFmtId="49" fontId="54" fillId="3" borderId="0" xfId="0" applyNumberFormat="1" applyFont="1" applyFill="1" applyBorder="1" applyAlignment="1" applyProtection="1">
      <alignment horizontal="right" vertical="center" shrinkToFit="1"/>
      <protection locked="0"/>
    </xf>
    <xf numFmtId="0" fontId="53" fillId="3" borderId="0" xfId="0" applyFont="1" applyFill="1" applyAlignment="1">
      <alignment horizontal="center" vertical="center"/>
    </xf>
    <xf numFmtId="0" fontId="11" fillId="0" borderId="48" xfId="0" applyFont="1" applyBorder="1" applyAlignment="1" applyProtection="1">
      <alignment horizontal="distributed" vertical="center" justifyLastLine="1"/>
    </xf>
    <xf numFmtId="0" fontId="11" fillId="0" borderId="27" xfId="0" applyFont="1" applyBorder="1" applyAlignment="1" applyProtection="1">
      <alignment horizontal="distributed" vertical="center" justifyLastLine="1"/>
    </xf>
    <xf numFmtId="183" fontId="4" fillId="0" borderId="37" xfId="0" applyNumberFormat="1" applyFont="1" applyBorder="1" applyAlignment="1">
      <alignment vertical="center" shrinkToFit="1"/>
    </xf>
    <xf numFmtId="0" fontId="12" fillId="0" borderId="0" xfId="0" applyFont="1" applyFill="1" applyProtection="1">
      <alignment vertical="center"/>
      <protection locked="0"/>
    </xf>
    <xf numFmtId="0" fontId="53" fillId="3" borderId="0" xfId="0" applyFont="1" applyFill="1" applyAlignment="1" applyProtection="1">
      <alignment horizontal="center" vertical="center"/>
    </xf>
    <xf numFmtId="0" fontId="28" fillId="3" borderId="0" xfId="0" applyFont="1" applyFill="1" applyProtection="1">
      <alignment vertical="center"/>
    </xf>
    <xf numFmtId="0" fontId="28" fillId="3" borderId="0" xfId="0" applyFont="1" applyFill="1" applyAlignment="1" applyProtection="1">
      <alignment vertical="center"/>
    </xf>
    <xf numFmtId="0" fontId="28" fillId="3" borderId="0" xfId="0" applyFont="1" applyFill="1" applyBorder="1" applyProtection="1">
      <alignment vertical="center"/>
    </xf>
    <xf numFmtId="184" fontId="37" fillId="5" borderId="21" xfId="2" applyNumberFormat="1" applyFont="1" applyFill="1" applyBorder="1" applyProtection="1">
      <alignment vertical="center"/>
      <protection locked="0"/>
    </xf>
    <xf numFmtId="184" fontId="37" fillId="5" borderId="26" xfId="2" applyNumberFormat="1" applyFont="1" applyFill="1" applyBorder="1" applyProtection="1">
      <alignment vertical="center"/>
      <protection locked="0"/>
    </xf>
    <xf numFmtId="0" fontId="4" fillId="5" borderId="2" xfId="2" applyFont="1" applyFill="1" applyBorder="1" applyProtection="1">
      <alignment vertical="center"/>
      <protection locked="0"/>
    </xf>
    <xf numFmtId="0" fontId="4" fillId="5" borderId="64" xfId="2" applyFont="1" applyFill="1" applyBorder="1" applyAlignment="1" applyProtection="1">
      <alignment horizontal="center" vertical="center"/>
      <protection locked="0"/>
    </xf>
    <xf numFmtId="0" fontId="4" fillId="5" borderId="59" xfId="2" applyFont="1" applyFill="1" applyBorder="1" applyAlignment="1" applyProtection="1">
      <alignment horizontal="center" vertical="center"/>
      <protection locked="0"/>
    </xf>
    <xf numFmtId="0" fontId="4" fillId="5" borderId="14" xfId="2" applyFont="1" applyFill="1" applyBorder="1" applyProtection="1">
      <alignment vertical="center"/>
      <protection locked="0"/>
    </xf>
    <xf numFmtId="0" fontId="4" fillId="5" borderId="1" xfId="2" applyFont="1" applyFill="1" applyBorder="1" applyProtection="1">
      <alignment vertical="center"/>
      <protection locked="0"/>
    </xf>
    <xf numFmtId="0" fontId="5" fillId="0" borderId="35" xfId="2" applyFont="1" applyFill="1" applyBorder="1" applyAlignment="1">
      <alignment horizontal="center" vertical="center"/>
    </xf>
    <xf numFmtId="0" fontId="5" fillId="0" borderId="63" xfId="2" applyFont="1" applyFill="1" applyBorder="1" applyAlignment="1">
      <alignment horizontal="center" vertical="center"/>
    </xf>
    <xf numFmtId="0" fontId="12" fillId="5" borderId="45" xfId="0" applyFont="1" applyFill="1" applyBorder="1" applyProtection="1">
      <alignment vertical="center"/>
      <protection locked="0"/>
    </xf>
    <xf numFmtId="0" fontId="12" fillId="5" borderId="47" xfId="0" applyFont="1" applyFill="1" applyBorder="1" applyProtection="1">
      <alignment vertical="center"/>
      <protection locked="0"/>
    </xf>
    <xf numFmtId="0" fontId="12" fillId="5" borderId="14" xfId="0" applyFont="1" applyFill="1" applyBorder="1" applyProtection="1">
      <alignment vertical="center"/>
      <protection locked="0"/>
    </xf>
    <xf numFmtId="0" fontId="12" fillId="5" borderId="49" xfId="0" applyFont="1" applyFill="1" applyBorder="1" applyProtection="1">
      <alignment vertical="center"/>
      <protection locked="0"/>
    </xf>
    <xf numFmtId="0" fontId="12" fillId="5" borderId="15" xfId="0" applyFont="1" applyFill="1" applyBorder="1" applyProtection="1">
      <alignment vertical="center"/>
      <protection locked="0"/>
    </xf>
    <xf numFmtId="180" fontId="8" fillId="5" borderId="36" xfId="0" applyNumberFormat="1" applyFont="1" applyFill="1" applyBorder="1" applyAlignment="1" applyProtection="1">
      <alignment horizontal="right" vertical="center" shrinkToFit="1"/>
      <protection locked="0"/>
    </xf>
    <xf numFmtId="181" fontId="8" fillId="5" borderId="36" xfId="0" applyNumberFormat="1" applyFont="1" applyFill="1" applyBorder="1" applyAlignment="1" applyProtection="1">
      <alignment horizontal="right" vertical="center" shrinkToFit="1"/>
      <protection locked="0"/>
    </xf>
    <xf numFmtId="182" fontId="8" fillId="5" borderId="36" xfId="0" applyNumberFormat="1" applyFont="1" applyFill="1" applyBorder="1" applyAlignment="1" applyProtection="1">
      <alignment horizontal="right" vertical="center" shrinkToFit="1"/>
      <protection locked="0"/>
    </xf>
    <xf numFmtId="180" fontId="8" fillId="5" borderId="5" xfId="0" applyNumberFormat="1" applyFont="1" applyFill="1" applyBorder="1" applyAlignment="1" applyProtection="1">
      <alignment horizontal="right" vertical="center" shrinkToFit="1"/>
      <protection locked="0"/>
    </xf>
    <xf numFmtId="181" fontId="8" fillId="5" borderId="5" xfId="0" applyNumberFormat="1" applyFont="1" applyFill="1" applyBorder="1" applyAlignment="1" applyProtection="1">
      <alignment horizontal="right" vertical="center" shrinkToFit="1"/>
      <protection locked="0"/>
    </xf>
    <xf numFmtId="182" fontId="8" fillId="5" borderId="5" xfId="0" applyNumberFormat="1" applyFont="1" applyFill="1" applyBorder="1" applyAlignment="1" applyProtection="1">
      <alignment horizontal="right" vertical="center" shrinkToFit="1"/>
      <protection locked="0"/>
    </xf>
    <xf numFmtId="181" fontId="8" fillId="5" borderId="0" xfId="0" applyNumberFormat="1" applyFont="1" applyFill="1" applyBorder="1" applyAlignment="1" applyProtection="1">
      <alignment horizontal="right" vertical="center" shrinkToFit="1"/>
      <protection locked="0"/>
    </xf>
    <xf numFmtId="182" fontId="8" fillId="5" borderId="0" xfId="0" applyNumberFormat="1" applyFont="1" applyFill="1" applyBorder="1" applyAlignment="1" applyProtection="1">
      <alignment horizontal="right" vertical="center" shrinkToFit="1"/>
      <protection locked="0"/>
    </xf>
    <xf numFmtId="186" fontId="8" fillId="5" borderId="5" xfId="0" applyNumberFormat="1" applyFont="1" applyFill="1" applyBorder="1" applyAlignment="1" applyProtection="1">
      <alignment horizontal="right" vertical="center" shrinkToFit="1"/>
      <protection locked="0"/>
    </xf>
    <xf numFmtId="187" fontId="8" fillId="5" borderId="17" xfId="0" applyNumberFormat="1" applyFont="1" applyFill="1" applyBorder="1" applyAlignment="1" applyProtection="1">
      <alignment horizontal="right" vertical="center" shrinkToFit="1"/>
      <protection locked="0"/>
    </xf>
    <xf numFmtId="186" fontId="8" fillId="5" borderId="0" xfId="0" applyNumberFormat="1" applyFont="1" applyFill="1" applyBorder="1" applyAlignment="1" applyProtection="1">
      <alignment horizontal="right" vertical="center" shrinkToFit="1"/>
      <protection locked="0"/>
    </xf>
    <xf numFmtId="187" fontId="8" fillId="5" borderId="10" xfId="0" applyNumberFormat="1" applyFont="1" applyFill="1" applyBorder="1" applyAlignment="1" applyProtection="1">
      <alignment horizontal="right" vertical="center" shrinkToFit="1"/>
      <protection locked="0"/>
    </xf>
    <xf numFmtId="0" fontId="8" fillId="3" borderId="6" xfId="0" applyFont="1" applyFill="1" applyBorder="1" applyAlignment="1" applyProtection="1">
      <alignment horizontal="right" vertical="center" shrinkToFit="1"/>
      <protection locked="0"/>
    </xf>
    <xf numFmtId="0" fontId="8" fillId="3" borderId="7" xfId="0" applyNumberFormat="1"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7" xfId="0" applyFont="1" applyFill="1" applyBorder="1" applyAlignment="1" applyProtection="1">
      <alignment vertical="center" shrinkToFit="1"/>
      <protection locked="0"/>
    </xf>
    <xf numFmtId="0" fontId="12" fillId="5" borderId="6" xfId="0" applyFont="1" applyFill="1" applyBorder="1" applyProtection="1">
      <alignment vertical="center"/>
      <protection locked="0"/>
    </xf>
    <xf numFmtId="0" fontId="8" fillId="0" borderId="49" xfId="0" applyFont="1" applyBorder="1" applyAlignment="1" applyProtection="1">
      <alignment vertical="center" wrapText="1"/>
    </xf>
    <xf numFmtId="0" fontId="8" fillId="0" borderId="0" xfId="0" applyFont="1" applyAlignment="1" applyProtection="1">
      <alignment vertical="center" shrinkToFit="1"/>
      <protection locked="0"/>
    </xf>
    <xf numFmtId="0" fontId="12" fillId="5" borderId="50" xfId="0" applyFont="1" applyFill="1" applyBorder="1" applyProtection="1">
      <alignment vertical="center"/>
      <protection locked="0"/>
    </xf>
    <xf numFmtId="0" fontId="4" fillId="3" borderId="1" xfId="2" applyFont="1" applyFill="1" applyBorder="1" applyProtection="1">
      <alignment vertical="center"/>
      <protection locked="0"/>
    </xf>
    <xf numFmtId="0" fontId="4" fillId="3" borderId="87" xfId="2" applyFont="1" applyFill="1" applyBorder="1" applyAlignment="1" applyProtection="1">
      <alignment horizontal="center" vertical="center"/>
      <protection locked="0"/>
    </xf>
    <xf numFmtId="0" fontId="4" fillId="3" borderId="65" xfId="2" applyFont="1" applyFill="1" applyBorder="1" applyAlignment="1" applyProtection="1">
      <alignment horizontal="center" vertical="center"/>
      <protection locked="0"/>
    </xf>
    <xf numFmtId="0" fontId="4" fillId="3" borderId="0" xfId="2" applyFont="1" applyFill="1" applyBorder="1" applyProtection="1">
      <alignment vertical="center"/>
      <protection locked="0"/>
    </xf>
    <xf numFmtId="0" fontId="4" fillId="3" borderId="9" xfId="2" applyFont="1" applyFill="1" applyBorder="1" applyAlignment="1" applyProtection="1">
      <alignment horizontal="center" vertical="center"/>
      <protection locked="0"/>
    </xf>
    <xf numFmtId="0" fontId="4" fillId="3" borderId="53" xfId="2" applyFont="1" applyFill="1" applyBorder="1" applyAlignment="1" applyProtection="1">
      <alignment horizontal="center" vertical="center"/>
      <protection locked="0"/>
    </xf>
    <xf numFmtId="0" fontId="4" fillId="3" borderId="7" xfId="2" applyFont="1" applyFill="1" applyBorder="1" applyProtection="1">
      <alignment vertical="center"/>
      <protection locked="0"/>
    </xf>
    <xf numFmtId="0" fontId="4" fillId="3" borderId="8" xfId="2" applyFont="1" applyFill="1" applyBorder="1" applyAlignment="1" applyProtection="1">
      <alignment horizontal="center" vertical="center"/>
      <protection locked="0"/>
    </xf>
    <xf numFmtId="0" fontId="4" fillId="3" borderId="66" xfId="2" applyFont="1" applyFill="1" applyBorder="1" applyAlignment="1" applyProtection="1">
      <alignment horizontal="center" vertical="center"/>
      <protection locked="0"/>
    </xf>
    <xf numFmtId="0" fontId="4" fillId="7" borderId="0" xfId="2" applyFont="1" applyFill="1">
      <alignment vertical="center"/>
    </xf>
    <xf numFmtId="0" fontId="53" fillId="3" borderId="0" xfId="0" applyFont="1" applyFill="1" applyAlignment="1" applyProtection="1">
      <alignment horizontal="center" vertical="center"/>
    </xf>
    <xf numFmtId="0" fontId="53" fillId="3" borderId="0" xfId="0" applyFont="1" applyFill="1" applyAlignment="1">
      <alignment horizontal="center" vertical="center"/>
    </xf>
    <xf numFmtId="0" fontId="28" fillId="3" borderId="0" xfId="0" applyFont="1" applyFill="1" applyBorder="1" applyAlignment="1" applyProtection="1">
      <alignment horizontal="center" vertical="center"/>
    </xf>
    <xf numFmtId="0" fontId="28" fillId="3" borderId="0" xfId="0" applyFont="1" applyFill="1" applyAlignment="1" applyProtection="1">
      <alignment horizontal="left" vertical="center"/>
    </xf>
    <xf numFmtId="0" fontId="60" fillId="3" borderId="0" xfId="0" applyFont="1" applyFill="1" applyAlignment="1" applyProtection="1">
      <alignment horizontal="left" vertical="center"/>
    </xf>
    <xf numFmtId="185" fontId="28" fillId="3" borderId="0" xfId="0" applyNumberFormat="1" applyFont="1" applyFill="1" applyBorder="1" applyAlignment="1" applyProtection="1">
      <alignment horizontal="right" vertical="center"/>
    </xf>
    <xf numFmtId="185" fontId="28" fillId="3" borderId="0" xfId="0" applyNumberFormat="1" applyFont="1" applyFill="1" applyBorder="1" applyAlignment="1" applyProtection="1">
      <alignment horizontal="center" vertical="center"/>
    </xf>
    <xf numFmtId="185" fontId="28" fillId="3" borderId="7" xfId="0" applyNumberFormat="1" applyFont="1" applyFill="1" applyBorder="1" applyAlignment="1" applyProtection="1">
      <alignment horizontal="right" vertical="center"/>
    </xf>
    <xf numFmtId="185" fontId="61" fillId="3" borderId="7" xfId="0" applyNumberFormat="1" applyFont="1" applyFill="1" applyBorder="1" applyAlignment="1" applyProtection="1">
      <alignment vertical="center"/>
    </xf>
    <xf numFmtId="0" fontId="35" fillId="3" borderId="88" xfId="0" applyFont="1" applyFill="1" applyBorder="1" applyProtection="1">
      <alignment vertical="center"/>
    </xf>
    <xf numFmtId="0" fontId="66" fillId="3" borderId="0" xfId="0" applyFont="1" applyFill="1">
      <alignment vertical="center"/>
    </xf>
    <xf numFmtId="0" fontId="28" fillId="3" borderId="0" xfId="0" applyFont="1" applyFill="1" applyBorder="1" applyAlignment="1">
      <alignment horizontal="center" vertical="center"/>
    </xf>
    <xf numFmtId="0" fontId="61" fillId="3" borderId="14" xfId="0" applyFont="1" applyFill="1" applyBorder="1" applyAlignment="1">
      <alignment horizontal="center" vertical="center"/>
    </xf>
    <xf numFmtId="0" fontId="61" fillId="3" borderId="49" xfId="0" applyFont="1" applyFill="1" applyBorder="1" applyAlignment="1">
      <alignment horizontal="center" vertical="center"/>
    </xf>
    <xf numFmtId="0" fontId="61" fillId="3" borderId="2" xfId="0" applyFont="1" applyFill="1" applyBorder="1" applyAlignment="1">
      <alignment horizontal="center" vertical="center"/>
    </xf>
    <xf numFmtId="0" fontId="60" fillId="3" borderId="0" xfId="0" applyFont="1" applyFill="1" applyBorder="1" applyAlignment="1">
      <alignment horizontal="left" vertical="center"/>
    </xf>
    <xf numFmtId="0" fontId="28" fillId="3" borderId="15" xfId="0" applyFont="1" applyFill="1" applyBorder="1">
      <alignment vertical="center"/>
    </xf>
    <xf numFmtId="0" fontId="28" fillId="3" borderId="14" xfId="0" applyFont="1" applyFill="1" applyBorder="1">
      <alignment vertical="center"/>
    </xf>
    <xf numFmtId="0" fontId="35" fillId="0" borderId="14" xfId="0" applyFont="1" applyBorder="1" applyProtection="1">
      <alignment vertical="center"/>
    </xf>
    <xf numFmtId="0" fontId="35" fillId="0" borderId="27" xfId="0" applyFont="1" applyBorder="1" applyProtection="1">
      <alignment vertical="center"/>
    </xf>
    <xf numFmtId="0" fontId="28" fillId="3" borderId="27" xfId="0" applyFont="1" applyFill="1" applyBorder="1">
      <alignment vertical="center"/>
    </xf>
    <xf numFmtId="0" fontId="35" fillId="0" borderId="4" xfId="0" applyFont="1" applyBorder="1" applyProtection="1">
      <alignment vertical="center"/>
    </xf>
    <xf numFmtId="0" fontId="60" fillId="3" borderId="15" xfId="0" applyFont="1" applyFill="1" applyBorder="1">
      <alignment vertical="center"/>
    </xf>
    <xf numFmtId="0" fontId="60" fillId="3" borderId="14" xfId="0" applyFont="1" applyFill="1" applyBorder="1">
      <alignment vertical="center"/>
    </xf>
    <xf numFmtId="0" fontId="35" fillId="0" borderId="0" xfId="0" applyFont="1" applyBorder="1" applyProtection="1">
      <alignment vertical="center"/>
    </xf>
    <xf numFmtId="0" fontId="28" fillId="3" borderId="0" xfId="0" applyFont="1" applyFill="1" applyBorder="1">
      <alignment vertical="center"/>
    </xf>
    <xf numFmtId="0" fontId="56" fillId="3" borderId="0" xfId="0" applyFont="1" applyFill="1" applyBorder="1" applyAlignment="1">
      <alignment horizontal="left" vertical="center"/>
    </xf>
    <xf numFmtId="0" fontId="53" fillId="3" borderId="0" xfId="0" applyFont="1" applyFill="1" applyAlignment="1">
      <alignment horizontal="center" vertical="center"/>
    </xf>
    <xf numFmtId="0" fontId="8" fillId="0" borderId="14" xfId="0" applyFont="1" applyBorder="1" applyAlignment="1" applyProtection="1">
      <alignment horizontal="left" vertical="center" shrinkToFit="1"/>
    </xf>
    <xf numFmtId="0" fontId="35" fillId="0" borderId="0" xfId="0" applyFont="1">
      <alignment vertical="center"/>
    </xf>
    <xf numFmtId="185" fontId="28" fillId="3" borderId="0" xfId="0" applyNumberFormat="1" applyFont="1" applyFill="1" applyAlignment="1">
      <alignment horizontal="right" vertical="center"/>
    </xf>
    <xf numFmtId="185" fontId="28" fillId="3" borderId="0" xfId="0" applyNumberFormat="1" applyFont="1" applyFill="1" applyAlignment="1">
      <alignment horizontal="center" vertical="center"/>
    </xf>
    <xf numFmtId="0" fontId="28" fillId="3" borderId="0" xfId="0" applyFont="1" applyFill="1" applyAlignment="1">
      <alignment horizontal="center" vertical="center"/>
    </xf>
    <xf numFmtId="185" fontId="28" fillId="3" borderId="7" xfId="0" applyNumberFormat="1" applyFont="1" applyFill="1" applyBorder="1" applyAlignment="1">
      <alignment horizontal="right" vertical="center"/>
    </xf>
    <xf numFmtId="185" fontId="61" fillId="3" borderId="7" xfId="0" applyNumberFormat="1" applyFont="1" applyFill="1" applyBorder="1">
      <alignment vertical="center"/>
    </xf>
    <xf numFmtId="0" fontId="28" fillId="3" borderId="0" xfId="0" applyFont="1" applyFill="1" applyAlignment="1">
      <alignment horizontal="left" vertical="center"/>
    </xf>
    <xf numFmtId="0" fontId="35" fillId="3" borderId="0" xfId="0" applyFont="1" applyFill="1">
      <alignment vertical="center"/>
    </xf>
    <xf numFmtId="0" fontId="35" fillId="3" borderId="88" xfId="0" applyFont="1" applyFill="1" applyBorder="1">
      <alignment vertical="center"/>
    </xf>
    <xf numFmtId="0" fontId="35" fillId="3" borderId="54" xfId="0" applyFont="1" applyFill="1" applyBorder="1">
      <alignment vertical="center"/>
    </xf>
    <xf numFmtId="0" fontId="60" fillId="3" borderId="0" xfId="0" applyFont="1" applyFill="1" applyAlignment="1">
      <alignment horizontal="left" vertical="center"/>
    </xf>
    <xf numFmtId="0" fontId="56" fillId="3" borderId="0" xfId="0" applyFont="1" applyFill="1" applyAlignment="1">
      <alignment horizontal="left" vertical="center"/>
    </xf>
    <xf numFmtId="0" fontId="27" fillId="3" borderId="0" xfId="0" applyFont="1" applyFill="1">
      <alignment vertical="center"/>
    </xf>
    <xf numFmtId="49" fontId="54" fillId="3" borderId="0" xfId="0" applyNumberFormat="1" applyFont="1" applyFill="1" applyAlignment="1" applyProtection="1">
      <alignment horizontal="right" vertical="center" shrinkToFit="1"/>
      <protection locked="0"/>
    </xf>
    <xf numFmtId="0" fontId="27" fillId="3" borderId="0" xfId="0" applyFont="1" applyFill="1" applyAlignment="1">
      <alignment horizontal="left" vertical="center" shrinkToFit="1"/>
    </xf>
    <xf numFmtId="0" fontId="27" fillId="3" borderId="0" xfId="0" applyFont="1" applyFill="1" applyAlignment="1">
      <alignment horizontal="left" vertical="center"/>
    </xf>
    <xf numFmtId="0" fontId="27" fillId="3" borderId="2" xfId="0" applyFont="1" applyFill="1" applyBorder="1">
      <alignment vertical="center"/>
    </xf>
    <xf numFmtId="176" fontId="52" fillId="3" borderId="0" xfId="0" applyNumberFormat="1" applyFont="1" applyFill="1">
      <alignment vertical="center"/>
    </xf>
    <xf numFmtId="0" fontId="53" fillId="3" borderId="0" xfId="0" applyFont="1" applyFill="1">
      <alignment vertical="center"/>
    </xf>
    <xf numFmtId="0" fontId="28" fillId="3" borderId="0" xfId="0" applyFont="1" applyFill="1" applyAlignment="1">
      <alignment vertical="center" wrapText="1"/>
    </xf>
    <xf numFmtId="0" fontId="54" fillId="3" borderId="0" xfId="0" applyFont="1" applyFill="1" applyAlignment="1" applyProtection="1">
      <alignment horizontal="right" vertical="center" shrinkToFit="1"/>
      <protection locked="0"/>
    </xf>
    <xf numFmtId="0" fontId="4" fillId="0" borderId="0" xfId="0" applyFont="1">
      <alignment vertical="center"/>
    </xf>
    <xf numFmtId="0" fontId="32" fillId="0" borderId="0" xfId="0" applyFont="1" applyAlignment="1">
      <alignment horizontal="justify" vertical="center"/>
    </xf>
    <xf numFmtId="0" fontId="31" fillId="0" borderId="0" xfId="0" applyFont="1">
      <alignment vertical="center"/>
    </xf>
    <xf numFmtId="0" fontId="37" fillId="0" borderId="0" xfId="0" applyFont="1">
      <alignment vertical="center"/>
    </xf>
    <xf numFmtId="0" fontId="34" fillId="0" borderId="0" xfId="0" applyFont="1">
      <alignment vertical="center"/>
    </xf>
    <xf numFmtId="0" fontId="34" fillId="0" borderId="2" xfId="0" applyFont="1" applyBorder="1">
      <alignment vertical="center"/>
    </xf>
    <xf numFmtId="0" fontId="39" fillId="0" borderId="0" xfId="0" applyFont="1" applyAlignment="1">
      <alignment horizontal="left" vertical="center"/>
    </xf>
    <xf numFmtId="0" fontId="39" fillId="8" borderId="7" xfId="0" applyFont="1" applyFill="1" applyBorder="1" applyAlignment="1">
      <alignment horizontal="left" vertical="center"/>
    </xf>
    <xf numFmtId="0" fontId="36" fillId="8" borderId="7" xfId="0" applyFont="1" applyFill="1" applyBorder="1" applyAlignment="1">
      <alignment horizontal="left" vertical="center"/>
    </xf>
    <xf numFmtId="0" fontId="4" fillId="8" borderId="7" xfId="0" applyFont="1" applyFill="1" applyBorder="1">
      <alignment vertical="center"/>
    </xf>
    <xf numFmtId="0" fontId="35" fillId="8" borderId="7" xfId="0" applyFont="1" applyFill="1" applyBorder="1">
      <alignment vertical="center"/>
    </xf>
    <xf numFmtId="0" fontId="35" fillId="8" borderId="8" xfId="0" applyFont="1" applyFill="1" applyBorder="1">
      <alignment vertical="center"/>
    </xf>
    <xf numFmtId="0" fontId="39" fillId="8" borderId="10" xfId="0" applyFont="1" applyFill="1" applyBorder="1" applyAlignment="1">
      <alignment horizontal="left" vertical="center"/>
    </xf>
    <xf numFmtId="0" fontId="39" fillId="8" borderId="0" xfId="0" applyFont="1" applyFill="1" applyAlignment="1">
      <alignment horizontal="left" vertical="center"/>
    </xf>
    <xf numFmtId="0" fontId="36" fillId="8" borderId="0" xfId="0" applyFont="1" applyFill="1" applyAlignment="1">
      <alignment horizontal="left" vertical="center"/>
    </xf>
    <xf numFmtId="0" fontId="4" fillId="8" borderId="0" xfId="0" applyFont="1" applyFill="1">
      <alignment vertical="center"/>
    </xf>
    <xf numFmtId="0" fontId="35" fillId="8" borderId="0" xfId="0" applyFont="1" applyFill="1">
      <alignment vertical="center"/>
    </xf>
    <xf numFmtId="0" fontId="35" fillId="8" borderId="9" xfId="0" applyFont="1" applyFill="1" applyBorder="1">
      <alignment vertical="center"/>
    </xf>
    <xf numFmtId="0" fontId="39" fillId="8" borderId="17" xfId="0" applyFont="1" applyFill="1" applyBorder="1" applyAlignment="1">
      <alignment horizontal="left" vertical="center"/>
    </xf>
    <xf numFmtId="0" fontId="39" fillId="8" borderId="5" xfId="0" applyFont="1" applyFill="1" applyBorder="1" applyAlignment="1">
      <alignment horizontal="left" vertical="center"/>
    </xf>
    <xf numFmtId="0" fontId="4" fillId="8" borderId="5" xfId="0" applyFont="1" applyFill="1" applyBorder="1">
      <alignment vertical="center"/>
    </xf>
    <xf numFmtId="0" fontId="35" fillId="8" borderId="5" xfId="0" applyFont="1" applyFill="1" applyBorder="1">
      <alignment vertical="center"/>
    </xf>
    <xf numFmtId="0" fontId="4" fillId="0" borderId="49" xfId="0" applyFont="1" applyBorder="1">
      <alignment vertical="center"/>
    </xf>
    <xf numFmtId="0" fontId="35" fillId="0" borderId="49" xfId="0" applyFont="1" applyBorder="1">
      <alignment vertical="center"/>
    </xf>
    <xf numFmtId="0" fontId="35" fillId="0" borderId="47" xfId="0" applyFont="1" applyBorder="1">
      <alignment vertical="center"/>
    </xf>
    <xf numFmtId="0" fontId="36" fillId="0" borderId="71" xfId="0" applyFont="1" applyBorder="1" applyAlignment="1">
      <alignment horizontal="right" vertical="center"/>
    </xf>
    <xf numFmtId="0" fontId="4" fillId="0" borderId="71" xfId="0" applyFont="1" applyBorder="1">
      <alignment vertical="center"/>
    </xf>
    <xf numFmtId="0" fontId="35" fillId="0" borderId="71" xfId="0" applyFont="1" applyBorder="1">
      <alignment vertical="center"/>
    </xf>
    <xf numFmtId="0" fontId="35" fillId="0" borderId="7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7" fillId="0" borderId="10" xfId="0" applyFont="1" applyBorder="1" applyAlignment="1">
      <alignment vertical="center" wrapText="1"/>
    </xf>
    <xf numFmtId="0" fontId="27" fillId="0" borderId="0" xfId="0" applyFont="1" applyAlignment="1">
      <alignment vertical="center" wrapText="1"/>
    </xf>
    <xf numFmtId="0" fontId="29" fillId="0" borderId="0" xfId="0" applyFont="1">
      <alignment vertical="center"/>
    </xf>
    <xf numFmtId="0" fontId="28" fillId="0" borderId="0" xfId="0" applyFont="1">
      <alignment vertical="center"/>
    </xf>
    <xf numFmtId="0" fontId="28" fillId="0" borderId="9" xfId="0" applyFont="1" applyBorder="1">
      <alignment vertical="center"/>
    </xf>
    <xf numFmtId="0" fontId="27" fillId="0" borderId="10" xfId="0" applyFont="1" applyBorder="1">
      <alignment vertical="center"/>
    </xf>
    <xf numFmtId="0" fontId="27" fillId="0" borderId="9" xfId="0" applyFont="1" applyBorder="1">
      <alignment vertical="center"/>
    </xf>
    <xf numFmtId="0" fontId="49" fillId="0" borderId="0" xfId="0" applyFont="1" applyAlignment="1" applyProtection="1">
      <alignment vertical="center" shrinkToFit="1"/>
      <protection locked="0"/>
    </xf>
    <xf numFmtId="0" fontId="8" fillId="5" borderId="0" xfId="0" applyFont="1" applyFill="1" applyProtection="1">
      <alignment vertical="center"/>
      <protection locked="0"/>
    </xf>
    <xf numFmtId="0" fontId="26" fillId="5" borderId="21" xfId="0" applyFont="1" applyFill="1" applyBorder="1" applyAlignment="1">
      <alignment horizontal="left" vertical="center"/>
    </xf>
    <xf numFmtId="0" fontId="39" fillId="0" borderId="0" xfId="0" applyFont="1" applyAlignment="1">
      <alignment vertical="center" wrapText="1"/>
    </xf>
    <xf numFmtId="0" fontId="27" fillId="0" borderId="0" xfId="0" applyFont="1" applyAlignment="1">
      <alignment horizontal="left" vertical="center" indent="15"/>
    </xf>
    <xf numFmtId="0" fontId="26" fillId="0" borderId="0" xfId="0" applyFont="1" applyAlignment="1">
      <alignment horizontal="left" vertical="center"/>
    </xf>
    <xf numFmtId="0" fontId="26" fillId="0" borderId="0" xfId="0" applyFont="1" applyAlignment="1">
      <alignment horizontal="justify" vertical="center"/>
    </xf>
    <xf numFmtId="58" fontId="27" fillId="0" borderId="0" xfId="0" applyNumberFormat="1" applyFont="1" applyAlignment="1">
      <alignment horizontal="center" vertical="center"/>
    </xf>
    <xf numFmtId="0" fontId="27" fillId="0" borderId="0" xfId="0" applyFont="1" applyAlignment="1">
      <alignment horizontal="right" vertical="center"/>
    </xf>
    <xf numFmtId="0" fontId="56" fillId="0" borderId="0" xfId="0" applyFont="1" applyAlignment="1">
      <alignment horizontal="left" vertical="center"/>
    </xf>
    <xf numFmtId="0" fontId="4" fillId="0" borderId="0" xfId="0" applyFont="1" applyProtection="1">
      <alignment vertical="center"/>
      <protection locked="0"/>
    </xf>
    <xf numFmtId="0" fontId="35" fillId="8" borderId="11" xfId="0" applyFont="1" applyFill="1" applyBorder="1">
      <alignment vertical="center"/>
    </xf>
    <xf numFmtId="0" fontId="73" fillId="0" borderId="0" xfId="0" applyFont="1" applyAlignment="1">
      <alignment vertical="center"/>
    </xf>
    <xf numFmtId="0" fontId="72" fillId="0" borderId="0" xfId="0" applyFont="1" applyAlignment="1">
      <alignment vertical="center"/>
    </xf>
    <xf numFmtId="0" fontId="37" fillId="3" borderId="14" xfId="2" applyFont="1" applyFill="1" applyBorder="1" applyAlignment="1">
      <alignment horizontal="center" vertical="center" wrapText="1"/>
    </xf>
    <xf numFmtId="0" fontId="36" fillId="10" borderId="7" xfId="0" applyFont="1" applyFill="1" applyBorder="1" applyAlignment="1">
      <alignment horizontal="left" vertical="center"/>
    </xf>
    <xf numFmtId="0" fontId="36" fillId="0" borderId="0" xfId="0" applyFont="1" applyAlignment="1" applyProtection="1">
      <alignment horizontal="center" vertical="center"/>
    </xf>
    <xf numFmtId="0" fontId="36" fillId="8" borderId="5" xfId="0" applyFont="1" applyFill="1" applyBorder="1" applyAlignment="1" applyProtection="1">
      <alignment horizontal="center" vertical="center"/>
    </xf>
    <xf numFmtId="0" fontId="36" fillId="8" borderId="0" xfId="0" applyFont="1" applyFill="1" applyAlignment="1" applyProtection="1">
      <alignment horizontal="center" vertical="center"/>
    </xf>
    <xf numFmtId="0" fontId="36" fillId="8" borderId="7" xfId="0" applyFont="1" applyFill="1" applyBorder="1" applyAlignment="1" applyProtection="1">
      <alignment horizontal="center" vertical="center"/>
    </xf>
    <xf numFmtId="0" fontId="35" fillId="0" borderId="0" xfId="6" applyFont="1">
      <alignment vertical="center"/>
    </xf>
    <xf numFmtId="0" fontId="27" fillId="3" borderId="0" xfId="6" applyFont="1" applyFill="1">
      <alignment vertical="center"/>
    </xf>
    <xf numFmtId="0" fontId="51" fillId="0" borderId="0" xfId="6" applyFont="1">
      <alignment vertical="center"/>
    </xf>
    <xf numFmtId="176" fontId="52" fillId="3" borderId="0" xfId="6" applyNumberFormat="1" applyFont="1" applyFill="1">
      <alignment vertical="center"/>
    </xf>
    <xf numFmtId="0" fontId="27" fillId="3" borderId="2" xfId="6" applyFont="1" applyFill="1" applyBorder="1">
      <alignment vertical="center"/>
    </xf>
    <xf numFmtId="0" fontId="27" fillId="3" borderId="0" xfId="6" applyFont="1" applyFill="1" applyAlignment="1">
      <alignment horizontal="left" vertical="center"/>
    </xf>
    <xf numFmtId="0" fontId="27" fillId="3" borderId="0" xfId="6" applyFont="1" applyFill="1" applyAlignment="1">
      <alignment horizontal="left" vertical="center" shrinkToFit="1"/>
    </xf>
    <xf numFmtId="0" fontId="28" fillId="3" borderId="0" xfId="6" applyFont="1" applyFill="1">
      <alignment vertical="center"/>
    </xf>
    <xf numFmtId="186" fontId="8" fillId="5" borderId="0" xfId="8" applyNumberFormat="1" applyFont="1" applyFill="1" applyAlignment="1" applyProtection="1">
      <alignment vertical="center" shrinkToFit="1"/>
      <protection locked="0"/>
    </xf>
    <xf numFmtId="186" fontId="8" fillId="0" borderId="0" xfId="8" applyNumberFormat="1" applyFont="1" applyAlignment="1" applyProtection="1">
      <alignment vertical="center" shrinkToFit="1"/>
      <protection locked="0"/>
    </xf>
    <xf numFmtId="187" fontId="8" fillId="5" borderId="0" xfId="6" applyNumberFormat="1" applyFont="1" applyFill="1" applyAlignment="1" applyProtection="1">
      <alignment vertical="center" shrinkToFit="1"/>
      <protection locked="0"/>
    </xf>
    <xf numFmtId="187" fontId="8" fillId="0" borderId="0" xfId="6" applyNumberFormat="1" applyFont="1" applyAlignment="1" applyProtection="1">
      <alignment vertical="center" shrinkToFit="1"/>
      <protection locked="0"/>
    </xf>
    <xf numFmtId="0" fontId="35" fillId="3" borderId="0" xfId="6" applyFont="1" applyFill="1">
      <alignment vertical="center"/>
    </xf>
    <xf numFmtId="0" fontId="35" fillId="3" borderId="54" xfId="6" applyFont="1" applyFill="1" applyBorder="1">
      <alignment vertical="center"/>
    </xf>
    <xf numFmtId="0" fontId="35" fillId="3" borderId="0" xfId="6" applyFont="1" applyFill="1" applyAlignment="1">
      <alignment horizontal="center" vertical="center"/>
    </xf>
    <xf numFmtId="0" fontId="28" fillId="3" borderId="0" xfId="6" applyFont="1" applyFill="1" applyAlignment="1">
      <alignment horizontal="left" vertical="center"/>
    </xf>
    <xf numFmtId="185" fontId="28" fillId="3" borderId="0" xfId="6" applyNumberFormat="1" applyFont="1" applyFill="1">
      <alignment vertical="center"/>
    </xf>
    <xf numFmtId="185" fontId="53" fillId="3" borderId="0" xfId="6" applyNumberFormat="1" applyFont="1" applyFill="1">
      <alignment vertical="center"/>
    </xf>
    <xf numFmtId="185" fontId="61" fillId="3" borderId="7" xfId="6" applyNumberFormat="1" applyFont="1" applyFill="1" applyBorder="1">
      <alignment vertical="center"/>
    </xf>
    <xf numFmtId="185" fontId="35" fillId="0" borderId="0" xfId="6" applyNumberFormat="1" applyFont="1">
      <alignment vertical="center"/>
    </xf>
    <xf numFmtId="0" fontId="28" fillId="3" borderId="0" xfId="6" applyFont="1" applyFill="1" applyAlignment="1">
      <alignment horizontal="center" vertical="center"/>
    </xf>
    <xf numFmtId="185" fontId="28" fillId="3" borderId="0" xfId="6" applyNumberFormat="1" applyFont="1" applyFill="1" applyAlignment="1">
      <alignment horizontal="right" vertical="center"/>
    </xf>
    <xf numFmtId="185" fontId="28" fillId="3" borderId="0" xfId="6" applyNumberFormat="1" applyFont="1" applyFill="1" applyAlignment="1">
      <alignment horizontal="center" vertical="center"/>
    </xf>
    <xf numFmtId="0" fontId="53" fillId="3" borderId="0" xfId="0" applyFont="1" applyFill="1" applyAlignment="1">
      <alignment horizontal="center" vertical="center"/>
    </xf>
    <xf numFmtId="185" fontId="28" fillId="3" borderId="0" xfId="6" applyNumberFormat="1" applyFont="1" applyFill="1" applyAlignment="1">
      <alignment horizontal="center" vertical="center"/>
    </xf>
    <xf numFmtId="0" fontId="28" fillId="3" borderId="0" xfId="6" applyFont="1" applyFill="1" applyAlignment="1">
      <alignment horizontal="center" vertical="center"/>
    </xf>
    <xf numFmtId="0" fontId="41" fillId="0" borderId="0" xfId="0" applyFont="1" applyBorder="1" applyAlignment="1">
      <alignment vertical="center" wrapText="1"/>
    </xf>
    <xf numFmtId="0" fontId="38" fillId="0" borderId="0" xfId="0" applyFont="1" applyBorder="1" applyAlignment="1">
      <alignment vertical="top" wrapText="1"/>
    </xf>
    <xf numFmtId="0" fontId="35" fillId="3" borderId="0" xfId="0" applyFont="1" applyFill="1" applyBorder="1" applyAlignment="1" applyProtection="1">
      <alignment vertical="center"/>
    </xf>
    <xf numFmtId="0" fontId="35" fillId="3" borderId="0" xfId="0" applyFont="1" applyFill="1" applyBorder="1" applyAlignment="1" applyProtection="1">
      <alignment vertical="center" shrinkToFit="1"/>
    </xf>
    <xf numFmtId="178" fontId="8" fillId="3" borderId="7" xfId="0" applyNumberFormat="1" applyFont="1" applyFill="1" applyBorder="1" applyAlignment="1" applyProtection="1">
      <alignment vertical="center" shrinkToFit="1"/>
      <protection locked="0"/>
    </xf>
    <xf numFmtId="178" fontId="8" fillId="3" borderId="12" xfId="0" applyNumberFormat="1" applyFont="1" applyFill="1" applyBorder="1" applyAlignment="1" applyProtection="1">
      <alignment horizontal="center" vertical="center" shrinkToFit="1"/>
      <protection locked="0"/>
    </xf>
    <xf numFmtId="0" fontId="85" fillId="0" borderId="0" xfId="0" applyFont="1" applyAlignment="1">
      <alignment horizontal="left" vertical="center"/>
    </xf>
    <xf numFmtId="0" fontId="60" fillId="0" borderId="49" xfId="0" applyFont="1" applyBorder="1" applyAlignment="1" applyProtection="1">
      <alignment vertical="center" shrinkToFit="1"/>
    </xf>
    <xf numFmtId="0" fontId="4" fillId="0" borderId="12" xfId="2" applyFont="1" applyBorder="1" applyAlignment="1">
      <alignment vertical="center"/>
    </xf>
    <xf numFmtId="0" fontId="35" fillId="3" borderId="0" xfId="6" applyFont="1" applyFill="1" applyBorder="1" applyAlignment="1">
      <alignment vertical="center" shrinkToFit="1"/>
    </xf>
    <xf numFmtId="0" fontId="35" fillId="3" borderId="0" xfId="6" applyFont="1" applyFill="1" applyBorder="1" applyAlignment="1">
      <alignment vertical="center"/>
    </xf>
    <xf numFmtId="0" fontId="4" fillId="0" borderId="0" xfId="0" applyFont="1" applyFill="1">
      <alignment vertical="center"/>
    </xf>
    <xf numFmtId="0" fontId="34" fillId="0" borderId="2" xfId="0" applyFont="1" applyFill="1" applyBorder="1">
      <alignment vertical="center"/>
    </xf>
    <xf numFmtId="0" fontId="34" fillId="0" borderId="0" xfId="0" applyFont="1" applyFill="1">
      <alignment vertical="center"/>
    </xf>
    <xf numFmtId="0" fontId="89" fillId="0" borderId="0" xfId="5" applyFont="1"/>
    <xf numFmtId="0" fontId="89" fillId="0" borderId="0" xfId="5" applyFont="1" applyAlignment="1">
      <alignment horizontal="left" vertical="top" wrapText="1"/>
    </xf>
    <xf numFmtId="49" fontId="89" fillId="0" borderId="0" xfId="5" applyNumberFormat="1" applyFont="1" applyAlignment="1">
      <alignment wrapText="1"/>
    </xf>
    <xf numFmtId="0" fontId="92" fillId="0" borderId="0" xfId="5" applyFont="1" applyAlignment="1">
      <alignment vertical="center" shrinkToFit="1"/>
    </xf>
    <xf numFmtId="0" fontId="93" fillId="0" borderId="0" xfId="5" applyFont="1" applyAlignment="1" applyProtection="1">
      <alignment vertical="center"/>
      <protection locked="0"/>
    </xf>
    <xf numFmtId="0" fontId="95" fillId="0" borderId="0" xfId="5" applyFont="1" applyAlignment="1">
      <alignment vertical="center"/>
    </xf>
    <xf numFmtId="0" fontId="93" fillId="0" borderId="0" xfId="5" applyFont="1"/>
    <xf numFmtId="0" fontId="89" fillId="0" borderId="0" xfId="5" applyFont="1" applyAlignment="1">
      <alignment vertical="center"/>
    </xf>
    <xf numFmtId="0" fontId="92" fillId="0" borderId="0" xfId="5" applyFont="1" applyAlignment="1">
      <alignment vertical="center" wrapText="1"/>
    </xf>
    <xf numFmtId="0" fontId="96" fillId="0" borderId="0" xfId="5" applyFont="1" applyAlignment="1">
      <alignment horizontal="center" vertical="center" wrapText="1"/>
    </xf>
    <xf numFmtId="0" fontId="96" fillId="0" borderId="0" xfId="5" applyFont="1" applyAlignment="1">
      <alignment vertical="center"/>
    </xf>
    <xf numFmtId="0" fontId="96" fillId="0" borderId="0" xfId="5" applyFont="1" applyAlignment="1">
      <alignment vertical="center" wrapText="1"/>
    </xf>
    <xf numFmtId="0" fontId="96" fillId="0" borderId="0" xfId="5" applyFont="1"/>
    <xf numFmtId="0" fontId="96" fillId="0" borderId="0" xfId="5" applyFont="1" applyAlignment="1">
      <alignment vertical="top" wrapText="1"/>
    </xf>
    <xf numFmtId="0" fontId="100" fillId="12" borderId="0" xfId="10" applyFont="1" applyFill="1"/>
    <xf numFmtId="0" fontId="100" fillId="0" borderId="0" xfId="10" applyFont="1"/>
    <xf numFmtId="0" fontId="100" fillId="13" borderId="21" xfId="10" applyFont="1" applyFill="1" applyBorder="1" applyAlignment="1">
      <alignment horizontal="center" vertical="center"/>
    </xf>
    <xf numFmtId="0" fontId="100" fillId="0" borderId="0" xfId="10" applyFont="1" applyAlignment="1">
      <alignment horizontal="center" vertical="center"/>
    </xf>
    <xf numFmtId="0" fontId="100" fillId="0" borderId="21" xfId="10" applyFont="1" applyBorder="1" applyAlignment="1">
      <alignment vertical="center"/>
    </xf>
    <xf numFmtId="0" fontId="100" fillId="0" borderId="21" xfId="10" applyFont="1" applyBorder="1" applyAlignment="1">
      <alignment horizontal="center" vertical="center"/>
    </xf>
    <xf numFmtId="0" fontId="100" fillId="0" borderId="0" xfId="10" applyFont="1" applyAlignment="1">
      <alignment vertical="center"/>
    </xf>
    <xf numFmtId="0" fontId="100" fillId="0" borderId="99" xfId="10" applyFont="1" applyBorder="1" applyAlignment="1">
      <alignment horizontal="center" vertical="center"/>
    </xf>
    <xf numFmtId="0" fontId="100" fillId="0" borderId="21" xfId="10" applyFont="1" applyBorder="1" applyAlignment="1">
      <alignment horizontal="center" vertical="center" wrapText="1"/>
    </xf>
    <xf numFmtId="0" fontId="100" fillId="0" borderId="85" xfId="10" applyFont="1" applyBorder="1" applyAlignment="1">
      <alignment vertical="center"/>
    </xf>
    <xf numFmtId="0" fontId="100" fillId="0" borderId="18" xfId="10" applyFont="1" applyBorder="1" applyAlignment="1">
      <alignment vertical="center"/>
    </xf>
    <xf numFmtId="0" fontId="100" fillId="0" borderId="20" xfId="10" applyFont="1" applyBorder="1" applyAlignment="1">
      <alignment vertical="center"/>
    </xf>
    <xf numFmtId="0" fontId="100" fillId="0" borderId="21" xfId="10" applyFont="1" applyBorder="1" applyAlignment="1">
      <alignment horizontal="left" vertical="center"/>
    </xf>
    <xf numFmtId="0" fontId="100" fillId="0" borderId="20" xfId="10" applyFont="1" applyBorder="1" applyAlignment="1">
      <alignment horizontal="center"/>
    </xf>
    <xf numFmtId="0" fontId="100" fillId="0" borderId="0" xfId="10" applyFont="1" applyAlignment="1">
      <alignment horizontal="center"/>
    </xf>
    <xf numFmtId="0" fontId="100" fillId="0" borderId="20" xfId="10" applyFont="1" applyBorder="1" applyAlignment="1">
      <alignment horizontal="left" vertical="center"/>
    </xf>
    <xf numFmtId="0" fontId="100" fillId="0" borderId="27" xfId="10" applyFont="1" applyBorder="1" applyAlignment="1">
      <alignment vertical="center"/>
    </xf>
    <xf numFmtId="0" fontId="100" fillId="0" borderId="18" xfId="10" applyFont="1" applyBorder="1" applyAlignment="1">
      <alignment horizontal="center" vertical="center"/>
    </xf>
    <xf numFmtId="185" fontId="28" fillId="3" borderId="0" xfId="6" applyNumberFormat="1" applyFont="1" applyFill="1" applyAlignment="1">
      <alignment vertical="top"/>
    </xf>
    <xf numFmtId="185" fontId="53" fillId="3" borderId="0" xfId="6" applyNumberFormat="1" applyFont="1" applyFill="1" applyAlignment="1">
      <alignment vertical="top"/>
    </xf>
    <xf numFmtId="0" fontId="28" fillId="3" borderId="0" xfId="6" applyFont="1" applyFill="1" applyAlignment="1">
      <alignment horizontal="left" vertical="top"/>
    </xf>
    <xf numFmtId="0" fontId="4" fillId="0" borderId="0" xfId="0" applyFont="1" applyProtection="1">
      <alignment vertical="center"/>
    </xf>
    <xf numFmtId="0" fontId="27" fillId="0" borderId="0" xfId="0" applyFont="1" applyFill="1" applyBorder="1" applyAlignment="1" applyProtection="1">
      <alignment vertical="center"/>
      <protection locked="0"/>
    </xf>
    <xf numFmtId="0" fontId="27" fillId="0" borderId="0" xfId="0" applyFont="1" applyFill="1" applyAlignment="1">
      <alignment vertical="center"/>
    </xf>
    <xf numFmtId="0" fontId="100" fillId="0" borderId="85" xfId="10" applyFont="1" applyBorder="1" applyAlignment="1">
      <alignment horizontal="center" vertical="center"/>
    </xf>
    <xf numFmtId="0" fontId="100" fillId="0" borderId="20" xfId="10" applyFont="1" applyBorder="1" applyAlignment="1">
      <alignment horizontal="center" vertical="center"/>
    </xf>
    <xf numFmtId="0" fontId="101" fillId="0" borderId="100" xfId="5" applyFont="1" applyBorder="1" applyAlignment="1">
      <alignment vertical="top" wrapText="1"/>
    </xf>
    <xf numFmtId="0" fontId="101" fillId="0" borderId="101" xfId="5" applyFont="1" applyBorder="1" applyAlignment="1">
      <alignment vertical="top" wrapText="1"/>
    </xf>
    <xf numFmtId="0" fontId="101" fillId="5" borderId="102" xfId="5" applyFont="1" applyFill="1" applyBorder="1" applyAlignment="1" applyProtection="1">
      <alignment horizontal="center" vertical="center" shrinkToFit="1"/>
      <protection locked="0"/>
    </xf>
    <xf numFmtId="0" fontId="101" fillId="5" borderId="50" xfId="5" applyFont="1" applyFill="1" applyBorder="1" applyAlignment="1" applyProtection="1">
      <alignment horizontal="center" vertical="center" shrinkToFit="1"/>
      <protection locked="0"/>
    </xf>
    <xf numFmtId="0" fontId="101" fillId="0" borderId="28" xfId="5" applyFont="1" applyBorder="1" applyAlignment="1">
      <alignment horizontal="center" vertical="center"/>
    </xf>
    <xf numFmtId="0" fontId="101" fillId="0" borderId="28" xfId="5" applyFont="1" applyBorder="1" applyAlignment="1">
      <alignment vertical="top" wrapText="1"/>
    </xf>
    <xf numFmtId="0" fontId="101" fillId="0" borderId="28" xfId="5" applyFont="1" applyBorder="1" applyAlignment="1">
      <alignment vertical="center" wrapText="1"/>
    </xf>
    <xf numFmtId="0" fontId="101" fillId="0" borderId="98" xfId="5" applyFont="1" applyBorder="1" applyAlignment="1">
      <alignment vertical="top" wrapText="1"/>
    </xf>
    <xf numFmtId="0" fontId="101" fillId="0" borderId="94" xfId="5" applyFont="1" applyBorder="1" applyAlignment="1">
      <alignment vertical="top" wrapText="1"/>
    </xf>
    <xf numFmtId="0" fontId="101" fillId="5" borderId="97" xfId="5" applyFont="1" applyFill="1" applyBorder="1" applyAlignment="1" applyProtection="1">
      <alignment horizontal="center" vertical="center" shrinkToFit="1"/>
      <protection locked="0"/>
    </xf>
    <xf numFmtId="0" fontId="101" fillId="5" borderId="18" xfId="5" applyFont="1" applyFill="1" applyBorder="1" applyAlignment="1" applyProtection="1">
      <alignment horizontal="center" vertical="center" shrinkToFit="1"/>
      <protection locked="0"/>
    </xf>
    <xf numFmtId="0" fontId="101" fillId="0" borderId="21" xfId="5" applyFont="1" applyBorder="1" applyAlignment="1">
      <alignment vertical="center" textRotation="255"/>
    </xf>
    <xf numFmtId="0" fontId="101" fillId="0" borderId="21" xfId="5" applyFont="1" applyBorder="1" applyAlignment="1">
      <alignment vertical="top" wrapText="1"/>
    </xf>
    <xf numFmtId="0" fontId="101" fillId="0" borderId="21" xfId="5" applyFont="1" applyBorder="1" applyAlignment="1">
      <alignment vertical="center"/>
    </xf>
    <xf numFmtId="0" fontId="101" fillId="0" borderId="21" xfId="5" applyFont="1" applyBorder="1" applyAlignment="1">
      <alignment horizontal="center" vertical="center"/>
    </xf>
    <xf numFmtId="49" fontId="101" fillId="0" borderId="56" xfId="5" applyNumberFormat="1" applyFont="1" applyBorder="1" applyAlignment="1">
      <alignment horizontal="center" vertical="center" wrapText="1"/>
    </xf>
    <xf numFmtId="49" fontId="101" fillId="0" borderId="86" xfId="5" applyNumberFormat="1" applyFont="1" applyBorder="1" applyAlignment="1">
      <alignment horizontal="center" vertical="center" wrapText="1"/>
    </xf>
    <xf numFmtId="49" fontId="101" fillId="0" borderId="0" xfId="5" applyNumberFormat="1" applyFont="1" applyAlignment="1">
      <alignment horizontal="center" vertical="center" wrapText="1"/>
    </xf>
    <xf numFmtId="0" fontId="101" fillId="0" borderId="19" xfId="5" applyFont="1" applyBorder="1" applyAlignment="1">
      <alignment horizontal="left" vertical="center" wrapText="1"/>
    </xf>
    <xf numFmtId="0" fontId="101" fillId="0" borderId="27" xfId="5" applyFont="1" applyBorder="1" applyAlignment="1">
      <alignment horizontal="center" vertical="center" wrapText="1"/>
    </xf>
    <xf numFmtId="49" fontId="101" fillId="0" borderId="21" xfId="5" applyNumberFormat="1" applyFont="1" applyBorder="1" applyAlignment="1">
      <alignment horizontal="center" vertical="center" wrapText="1"/>
    </xf>
    <xf numFmtId="0" fontId="101" fillId="0" borderId="14" xfId="5" applyFont="1" applyBorder="1" applyAlignment="1">
      <alignment vertical="center" wrapText="1"/>
    </xf>
    <xf numFmtId="49" fontId="101" fillId="5" borderId="85" xfId="5" applyNumberFormat="1" applyFont="1" applyFill="1" applyBorder="1" applyAlignment="1" applyProtection="1">
      <alignment horizontal="center" vertical="center" wrapText="1"/>
      <protection locked="0"/>
    </xf>
    <xf numFmtId="0" fontId="102" fillId="0" borderId="46" xfId="5" applyFont="1" applyBorder="1" applyAlignment="1">
      <alignment vertical="top" wrapText="1"/>
    </xf>
    <xf numFmtId="0" fontId="102" fillId="0" borderId="84" xfId="5" applyFont="1" applyBorder="1" applyAlignment="1">
      <alignment vertical="top" wrapText="1"/>
    </xf>
    <xf numFmtId="0" fontId="101" fillId="0" borderId="14" xfId="5" applyFont="1" applyBorder="1" applyAlignment="1">
      <alignment horizontal="center" vertical="center" wrapText="1"/>
    </xf>
    <xf numFmtId="0" fontId="101" fillId="0" borderId="27" xfId="5" applyFont="1" applyBorder="1" applyAlignment="1">
      <alignment vertical="center" wrapText="1"/>
    </xf>
    <xf numFmtId="0" fontId="101" fillId="0" borderId="26" xfId="5" applyFont="1" applyBorder="1" applyAlignment="1">
      <alignment horizontal="center" vertical="center" wrapText="1"/>
    </xf>
    <xf numFmtId="0" fontId="101" fillId="0" borderId="84" xfId="5" applyFont="1" applyBorder="1" applyAlignment="1">
      <alignment horizontal="center" vertical="center" wrapText="1"/>
    </xf>
    <xf numFmtId="0" fontId="101" fillId="5" borderId="15" xfId="5" applyFont="1" applyFill="1" applyBorder="1" applyAlignment="1" applyProtection="1">
      <alignment horizontal="center" vertical="center" shrinkToFit="1"/>
      <protection locked="0"/>
    </xf>
    <xf numFmtId="49" fontId="101" fillId="5" borderId="21" xfId="5" applyNumberFormat="1" applyFont="1" applyFill="1" applyBorder="1" applyAlignment="1" applyProtection="1">
      <alignment horizontal="center" vertical="center" wrapText="1"/>
      <protection locked="0"/>
    </xf>
    <xf numFmtId="0" fontId="101" fillId="0" borderId="21" xfId="5" applyFont="1" applyBorder="1" applyAlignment="1">
      <alignment horizontal="left" vertical="center" wrapText="1"/>
    </xf>
    <xf numFmtId="0" fontId="101" fillId="0" borderId="85" xfId="5" applyFont="1" applyBorder="1" applyAlignment="1">
      <alignment horizontal="left" vertical="center" wrapText="1"/>
    </xf>
    <xf numFmtId="0" fontId="101" fillId="0" borderId="1" xfId="5" applyFont="1" applyBorder="1" applyAlignment="1">
      <alignment vertical="center" wrapText="1"/>
    </xf>
    <xf numFmtId="0" fontId="101" fillId="0" borderId="85" xfId="5" applyFont="1" applyBorder="1" applyAlignment="1">
      <alignment horizontal="center" vertical="center" wrapText="1"/>
    </xf>
    <xf numFmtId="49" fontId="101" fillId="0" borderId="26" xfId="5" applyNumberFormat="1" applyFont="1" applyBorder="1" applyAlignment="1">
      <alignment horizontal="center" vertical="center" wrapText="1"/>
    </xf>
    <xf numFmtId="49" fontId="101" fillId="0" borderId="84" xfId="5" applyNumberFormat="1" applyFont="1" applyBorder="1" applyAlignment="1">
      <alignment horizontal="center" vertical="center" wrapText="1"/>
    </xf>
    <xf numFmtId="0" fontId="101" fillId="0" borderId="46" xfId="5" applyFont="1" applyBorder="1" applyAlignment="1">
      <alignment vertical="top" wrapText="1"/>
    </xf>
    <xf numFmtId="0" fontId="101" fillId="0" borderId="84" xfId="5" applyFont="1" applyBorder="1" applyAlignment="1">
      <alignment vertical="top" wrapText="1"/>
    </xf>
    <xf numFmtId="0" fontId="101" fillId="5" borderId="76" xfId="5" applyFont="1" applyFill="1" applyBorder="1" applyAlignment="1" applyProtection="1">
      <alignment horizontal="center" vertical="center" shrinkToFit="1"/>
      <protection locked="0"/>
    </xf>
    <xf numFmtId="0" fontId="101" fillId="0" borderId="27" xfId="5" applyFont="1" applyBorder="1" applyAlignment="1">
      <alignment vertical="top" wrapText="1"/>
    </xf>
    <xf numFmtId="49" fontId="101" fillId="0" borderId="24" xfId="5" applyNumberFormat="1" applyFont="1" applyBorder="1" applyAlignment="1">
      <alignment horizontal="center" vertical="center" wrapText="1"/>
    </xf>
    <xf numFmtId="49" fontId="101" fillId="0" borderId="81" xfId="5" applyNumberFormat="1" applyFont="1" applyBorder="1" applyAlignment="1">
      <alignment horizontal="center" vertical="center" wrapText="1"/>
    </xf>
    <xf numFmtId="0" fontId="101" fillId="5" borderId="40" xfId="5" applyFont="1" applyFill="1" applyBorder="1" applyAlignment="1" applyProtection="1">
      <alignment horizontal="center" vertical="center" shrinkToFit="1"/>
      <protection locked="0"/>
    </xf>
    <xf numFmtId="49" fontId="101" fillId="5" borderId="23" xfId="5" applyNumberFormat="1" applyFont="1" applyFill="1" applyBorder="1" applyAlignment="1" applyProtection="1">
      <alignment horizontal="center" vertical="center" wrapText="1"/>
      <protection locked="0"/>
    </xf>
    <xf numFmtId="0" fontId="101" fillId="0" borderId="23" xfId="5" applyFont="1" applyBorder="1" applyAlignment="1">
      <alignment horizontal="center" vertical="center" wrapText="1"/>
    </xf>
    <xf numFmtId="0" fontId="101" fillId="0" borderId="42" xfId="5" applyFont="1" applyBorder="1" applyAlignment="1">
      <alignment vertical="center"/>
    </xf>
    <xf numFmtId="0" fontId="101" fillId="0" borderId="21" xfId="5" applyFont="1" applyBorder="1" applyAlignment="1">
      <alignment horizontal="center" vertical="center" wrapText="1"/>
    </xf>
    <xf numFmtId="0" fontId="101" fillId="5" borderId="21" xfId="5" applyFont="1" applyFill="1" applyBorder="1" applyAlignment="1" applyProtection="1">
      <alignment horizontal="center" vertical="center"/>
      <protection locked="0"/>
    </xf>
    <xf numFmtId="0" fontId="101" fillId="5" borderId="21" xfId="5" applyFont="1" applyFill="1" applyBorder="1" applyAlignment="1" applyProtection="1">
      <alignment horizontal="center" vertical="center" wrapText="1"/>
      <protection locked="0"/>
    </xf>
    <xf numFmtId="0" fontId="101" fillId="0" borderId="89" xfId="5" applyFont="1" applyBorder="1" applyAlignment="1">
      <alignment horizontal="center" vertical="center" wrapText="1"/>
    </xf>
    <xf numFmtId="0" fontId="101" fillId="0" borderId="96" xfId="5" applyFont="1" applyBorder="1" applyAlignment="1">
      <alignment horizontal="center" vertical="center" wrapText="1"/>
    </xf>
    <xf numFmtId="0" fontId="101" fillId="5" borderId="16" xfId="5" applyFont="1" applyFill="1" applyBorder="1" applyAlignment="1" applyProtection="1">
      <alignment horizontal="center" vertical="center" shrinkToFit="1"/>
      <protection locked="0"/>
    </xf>
    <xf numFmtId="49" fontId="101" fillId="5" borderId="20" xfId="5" applyNumberFormat="1" applyFont="1" applyFill="1" applyBorder="1" applyAlignment="1" applyProtection="1">
      <alignment horizontal="center" vertical="center" wrapText="1"/>
      <protection locked="0"/>
    </xf>
    <xf numFmtId="0" fontId="101" fillId="0" borderId="21" xfId="5" applyFont="1" applyBorder="1"/>
    <xf numFmtId="0" fontId="101" fillId="5" borderId="20" xfId="5" applyFont="1" applyFill="1" applyBorder="1" applyAlignment="1" applyProtection="1">
      <alignment horizontal="center" vertical="center" wrapText="1"/>
      <protection locked="0"/>
    </xf>
    <xf numFmtId="49" fontId="101" fillId="3" borderId="20" xfId="5" applyNumberFormat="1" applyFont="1" applyFill="1" applyBorder="1" applyAlignment="1">
      <alignment horizontal="center" vertical="center" wrapText="1"/>
    </xf>
    <xf numFmtId="0" fontId="101" fillId="3" borderId="20" xfId="5" applyFont="1" applyFill="1" applyBorder="1" applyAlignment="1">
      <alignment horizontal="left" vertical="center"/>
    </xf>
    <xf numFmtId="0" fontId="101" fillId="0" borderId="74" xfId="5" applyFont="1" applyBorder="1" applyAlignment="1">
      <alignment vertical="center" wrapText="1"/>
    </xf>
    <xf numFmtId="0" fontId="101" fillId="0" borderId="96" xfId="5" applyFont="1" applyBorder="1" applyAlignment="1">
      <alignment vertical="center" wrapText="1"/>
    </xf>
    <xf numFmtId="49" fontId="101" fillId="0" borderId="29" xfId="5" applyNumberFormat="1" applyFont="1" applyBorder="1" applyAlignment="1">
      <alignment horizontal="center" vertical="center" wrapText="1"/>
    </xf>
    <xf numFmtId="49" fontId="101" fillId="0" borderId="83" xfId="5" applyNumberFormat="1" applyFont="1" applyBorder="1" applyAlignment="1">
      <alignment horizontal="center" vertical="center" wrapText="1"/>
    </xf>
    <xf numFmtId="49" fontId="101" fillId="5" borderId="28" xfId="5" applyNumberFormat="1" applyFont="1" applyFill="1" applyBorder="1" applyAlignment="1" applyProtection="1">
      <alignment horizontal="center" vertical="center" wrapText="1"/>
      <protection locked="0"/>
    </xf>
    <xf numFmtId="49" fontId="101" fillId="0" borderId="28" xfId="5" applyNumberFormat="1" applyFont="1" applyBorder="1" applyAlignment="1">
      <alignment horizontal="right" vertical="center" wrapText="1"/>
    </xf>
    <xf numFmtId="0" fontId="101" fillId="0" borderId="28" xfId="5" applyFont="1" applyBorder="1" applyAlignment="1">
      <alignment horizontal="left" vertical="center" wrapText="1"/>
    </xf>
    <xf numFmtId="0" fontId="101" fillId="0" borderId="26" xfId="5" applyFont="1" applyBorder="1" applyAlignment="1">
      <alignment vertical="center" wrapText="1"/>
    </xf>
    <xf numFmtId="0" fontId="101" fillId="0" borderId="84" xfId="5" applyFont="1" applyBorder="1" applyAlignment="1">
      <alignment vertical="center" wrapText="1"/>
    </xf>
    <xf numFmtId="0" fontId="101" fillId="5" borderId="27" xfId="5" applyFont="1" applyFill="1" applyBorder="1" applyAlignment="1" applyProtection="1">
      <alignment horizontal="center" vertical="center" wrapText="1"/>
      <protection locked="0"/>
    </xf>
    <xf numFmtId="0" fontId="101" fillId="0" borderId="21" xfId="5" applyFont="1" applyBorder="1" applyAlignment="1">
      <alignment vertical="center" wrapText="1"/>
    </xf>
    <xf numFmtId="0" fontId="101" fillId="0" borderId="69" xfId="5" applyFont="1" applyBorder="1" applyAlignment="1">
      <alignment vertical="center" wrapText="1"/>
    </xf>
    <xf numFmtId="0" fontId="101" fillId="0" borderId="21" xfId="5" applyFont="1" applyBorder="1" applyAlignment="1">
      <alignment horizontal="center" vertical="center" textRotation="255"/>
    </xf>
    <xf numFmtId="0" fontId="101" fillId="0" borderId="28" xfId="5" applyFont="1" applyBorder="1" applyAlignment="1">
      <alignment horizontal="center" vertical="center" wrapText="1"/>
    </xf>
    <xf numFmtId="0" fontId="101" fillId="0" borderId="28" xfId="5" applyFont="1" applyBorder="1" applyAlignment="1">
      <alignment vertical="center" shrinkToFit="1"/>
    </xf>
    <xf numFmtId="0" fontId="101" fillId="0" borderId="24" xfId="5" applyFont="1" applyBorder="1" applyAlignment="1">
      <alignment horizontal="center" vertical="center" wrapText="1"/>
    </xf>
    <xf numFmtId="0" fontId="101" fillId="0" borderId="81" xfId="5" applyFont="1" applyBorder="1" applyAlignment="1">
      <alignment horizontal="center" vertical="center" wrapText="1"/>
    </xf>
    <xf numFmtId="0" fontId="101" fillId="0" borderId="23" xfId="5" applyFont="1" applyBorder="1" applyAlignment="1">
      <alignment vertical="center" wrapText="1"/>
    </xf>
    <xf numFmtId="49" fontId="91" fillId="0" borderId="29" xfId="5" applyNumberFormat="1" applyFont="1" applyBorder="1" applyAlignment="1">
      <alignment horizontal="center" vertical="center" shrinkToFit="1"/>
    </xf>
    <xf numFmtId="49" fontId="91" fillId="0" borderId="83" xfId="5" applyNumberFormat="1" applyFont="1" applyBorder="1" applyAlignment="1">
      <alignment horizontal="center" vertical="center" shrinkToFit="1"/>
    </xf>
    <xf numFmtId="0" fontId="91" fillId="0" borderId="36" xfId="5" applyFont="1" applyBorder="1" applyAlignment="1">
      <alignment vertical="center" shrinkToFit="1"/>
    </xf>
    <xf numFmtId="0" fontId="91" fillId="5" borderId="11" xfId="5" applyFont="1" applyFill="1" applyBorder="1" applyAlignment="1" applyProtection="1">
      <alignment vertical="center" wrapText="1"/>
      <protection locked="0"/>
    </xf>
    <xf numFmtId="0" fontId="100" fillId="0" borderId="3" xfId="10" applyFont="1" applyBorder="1" applyAlignment="1">
      <alignment horizontal="center" vertical="center"/>
    </xf>
    <xf numFmtId="56" fontId="99" fillId="12" borderId="0" xfId="10" applyNumberFormat="1" applyFont="1" applyFill="1" applyAlignment="1">
      <alignment horizontal="right" vertical="center"/>
    </xf>
    <xf numFmtId="49" fontId="101" fillId="0" borderId="85" xfId="5" applyNumberFormat="1" applyFont="1" applyBorder="1" applyAlignment="1">
      <alignment horizontal="center" vertical="center" wrapText="1"/>
    </xf>
    <xf numFmtId="0" fontId="101" fillId="0" borderId="86" xfId="5" applyFont="1" applyBorder="1" applyAlignment="1">
      <alignment horizontal="center" vertical="center" wrapText="1"/>
    </xf>
    <xf numFmtId="0" fontId="101" fillId="0" borderId="56" xfId="5" applyFont="1" applyBorder="1" applyAlignment="1">
      <alignment horizontal="center" vertical="center" wrapText="1"/>
    </xf>
    <xf numFmtId="49" fontId="101" fillId="5" borderId="18" xfId="5" applyNumberFormat="1" applyFont="1" applyFill="1" applyBorder="1" applyAlignment="1" applyProtection="1">
      <alignment horizontal="center" vertical="center" wrapText="1"/>
      <protection locked="0"/>
    </xf>
    <xf numFmtId="0" fontId="101" fillId="0" borderId="26" xfId="5" applyFont="1" applyBorder="1" applyAlignment="1">
      <alignment vertical="top" wrapText="1"/>
    </xf>
    <xf numFmtId="0" fontId="101" fillId="5" borderId="6" xfId="5" applyFont="1" applyFill="1" applyBorder="1" applyAlignment="1" applyProtection="1">
      <alignment horizontal="center" vertical="center" shrinkToFit="1"/>
      <protection locked="0"/>
    </xf>
    <xf numFmtId="0" fontId="101" fillId="0" borderId="83" xfId="5" applyFont="1" applyBorder="1" applyAlignment="1">
      <alignment vertical="top" wrapText="1"/>
    </xf>
    <xf numFmtId="0" fontId="101" fillId="0" borderId="29" xfId="5" applyFont="1" applyBorder="1" applyAlignment="1">
      <alignment vertical="top" wrapText="1"/>
    </xf>
    <xf numFmtId="0" fontId="93" fillId="0" borderId="21" xfId="5" applyFont="1" applyBorder="1" applyAlignment="1">
      <alignment vertical="top" wrapText="1"/>
    </xf>
    <xf numFmtId="0" fontId="93" fillId="3" borderId="20" xfId="5" applyFont="1" applyFill="1" applyBorder="1" applyAlignment="1">
      <alignment vertical="center" wrapText="1"/>
    </xf>
    <xf numFmtId="0" fontId="93" fillId="0" borderId="23" xfId="5" applyFont="1" applyBorder="1" applyAlignment="1">
      <alignment horizontal="center" vertical="center" wrapText="1"/>
    </xf>
    <xf numFmtId="0" fontId="93" fillId="0" borderId="21" xfId="5" applyFont="1" applyBorder="1" applyAlignment="1">
      <alignment horizontal="left" vertical="center" wrapText="1"/>
    </xf>
    <xf numFmtId="0" fontId="93" fillId="0" borderId="85" xfId="5" applyFont="1" applyBorder="1" applyAlignment="1">
      <alignment horizontal="left" vertical="center" wrapText="1"/>
    </xf>
    <xf numFmtId="0" fontId="93" fillId="0" borderId="27" xfId="5" applyFont="1" applyBorder="1" applyAlignment="1">
      <alignment vertical="center" wrapText="1"/>
    </xf>
    <xf numFmtId="49" fontId="93" fillId="0" borderId="85" xfId="5" applyNumberFormat="1" applyFont="1" applyBorder="1" applyAlignment="1">
      <alignment horizontal="left" vertical="center" wrapText="1"/>
    </xf>
    <xf numFmtId="49" fontId="93" fillId="0" borderId="21" xfId="5" applyNumberFormat="1" applyFont="1" applyBorder="1" applyAlignment="1">
      <alignment horizontal="center" vertical="center" wrapText="1"/>
    </xf>
    <xf numFmtId="0" fontId="93" fillId="0" borderId="85" xfId="5" applyFont="1" applyBorder="1" applyAlignment="1">
      <alignment horizontal="left" vertical="top" wrapText="1"/>
    </xf>
    <xf numFmtId="0" fontId="93" fillId="0" borderId="28" xfId="5" applyFont="1" applyBorder="1" applyAlignment="1">
      <alignment vertical="top" wrapText="1"/>
    </xf>
    <xf numFmtId="0" fontId="93" fillId="0" borderId="21" xfId="5" applyFont="1" applyBorder="1" applyAlignment="1">
      <alignment horizontal="center" vertical="center"/>
    </xf>
    <xf numFmtId="0" fontId="96" fillId="0" borderId="0" xfId="5" applyFont="1" applyBorder="1"/>
    <xf numFmtId="0" fontId="101" fillId="5" borderId="0" xfId="5" applyFont="1" applyFill="1" applyBorder="1" applyAlignment="1" applyProtection="1">
      <alignment horizontal="center" vertical="center" shrinkToFit="1"/>
      <protection locked="0"/>
    </xf>
    <xf numFmtId="0" fontId="89" fillId="0" borderId="0" xfId="5" applyFont="1" applyBorder="1"/>
    <xf numFmtId="0" fontId="8" fillId="0" borderId="14" xfId="0" applyFont="1" applyBorder="1" applyAlignment="1" applyProtection="1">
      <alignment horizontal="left" vertical="center" shrinkToFit="1"/>
    </xf>
    <xf numFmtId="0" fontId="82" fillId="3" borderId="14" xfId="4" applyFont="1" applyFill="1" applyBorder="1" applyAlignment="1" applyProtection="1">
      <alignment horizontal="center" vertical="center" shrinkToFit="1"/>
      <protection locked="0"/>
    </xf>
    <xf numFmtId="0" fontId="82" fillId="3" borderId="46" xfId="4" applyFont="1" applyFill="1" applyBorder="1" applyAlignment="1" applyProtection="1">
      <alignment horizontal="center" vertical="center" shrinkToFit="1"/>
      <protection locked="0"/>
    </xf>
    <xf numFmtId="0" fontId="83" fillId="3" borderId="14" xfId="4" applyFont="1" applyFill="1" applyBorder="1" applyAlignment="1" applyProtection="1">
      <alignment horizontal="center" vertical="center" shrinkToFit="1"/>
      <protection locked="0"/>
    </xf>
    <xf numFmtId="0" fontId="76" fillId="3" borderId="14" xfId="4" applyFont="1" applyFill="1" applyBorder="1" applyAlignment="1" applyProtection="1">
      <alignment horizontal="center" vertical="center" shrinkToFit="1"/>
      <protection locked="0"/>
    </xf>
    <xf numFmtId="0" fontId="81" fillId="3" borderId="14" xfId="4" applyFont="1" applyFill="1" applyBorder="1" applyAlignment="1" applyProtection="1">
      <alignment horizontal="center" vertical="center" wrapText="1" shrinkToFit="1"/>
    </xf>
    <xf numFmtId="0" fontId="77" fillId="3" borderId="46" xfId="4" applyFont="1" applyFill="1" applyBorder="1" applyAlignment="1" applyProtection="1">
      <alignment horizontal="center" vertical="center" wrapText="1" shrinkToFit="1"/>
    </xf>
    <xf numFmtId="0" fontId="84" fillId="0" borderId="14" xfId="4" applyFont="1" applyBorder="1" applyAlignment="1" applyProtection="1">
      <alignment horizontal="center" vertical="center" wrapText="1" shrinkToFit="1"/>
    </xf>
    <xf numFmtId="0" fontId="70" fillId="0" borderId="14" xfId="4" applyFont="1" applyBorder="1" applyAlignment="1" applyProtection="1">
      <alignment horizontal="center" vertical="center" wrapText="1" shrinkToFit="1"/>
    </xf>
    <xf numFmtId="0" fontId="70" fillId="0" borderId="46" xfId="4" applyFont="1" applyBorder="1" applyAlignment="1" applyProtection="1">
      <alignment horizontal="center" vertical="center" wrapText="1" shrinkToFit="1"/>
    </xf>
    <xf numFmtId="0" fontId="8" fillId="0" borderId="14" xfId="0" applyFont="1" applyBorder="1" applyAlignment="1" applyProtection="1">
      <alignment horizontal="left" vertical="center" wrapText="1"/>
    </xf>
    <xf numFmtId="0" fontId="16" fillId="3" borderId="49" xfId="0" applyFont="1" applyFill="1" applyBorder="1" applyAlignment="1" applyProtection="1">
      <alignment horizontal="left" vertical="center" wrapText="1" shrinkToFit="1"/>
    </xf>
    <xf numFmtId="0" fontId="22" fillId="3" borderId="14" xfId="0" applyFont="1" applyFill="1" applyBorder="1" applyAlignment="1" applyProtection="1">
      <alignment horizontal="left" vertical="center" wrapText="1" shrinkToFit="1"/>
    </xf>
    <xf numFmtId="0" fontId="22" fillId="3" borderId="46" xfId="0" applyFont="1" applyFill="1" applyBorder="1" applyAlignment="1" applyProtection="1">
      <alignment horizontal="left" vertical="center" wrapText="1" shrinkToFit="1"/>
    </xf>
    <xf numFmtId="0" fontId="22" fillId="3" borderId="49" xfId="0" applyFont="1" applyFill="1" applyBorder="1" applyAlignment="1" applyProtection="1">
      <alignment horizontal="left" vertical="center" wrapText="1"/>
    </xf>
    <xf numFmtId="0" fontId="22" fillId="3" borderId="51"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shrinkToFit="1"/>
    </xf>
    <xf numFmtId="177" fontId="80" fillId="0" borderId="7" xfId="0" applyNumberFormat="1" applyFont="1" applyBorder="1" applyAlignment="1" applyProtection="1">
      <alignment horizontal="right" vertical="center" shrinkToFit="1"/>
    </xf>
    <xf numFmtId="177" fontId="59" fillId="0" borderId="7" xfId="0" applyNumberFormat="1" applyFont="1" applyBorder="1" applyAlignment="1" applyProtection="1">
      <alignment horizontal="right" vertical="center" shrinkToFit="1"/>
    </xf>
    <xf numFmtId="0" fontId="7" fillId="3" borderId="7" xfId="0" applyFont="1" applyFill="1" applyBorder="1" applyAlignment="1" applyProtection="1">
      <alignment horizontal="right" vertical="center"/>
    </xf>
    <xf numFmtId="0" fontId="8" fillId="3" borderId="43" xfId="0" applyFont="1" applyFill="1" applyBorder="1" applyAlignment="1" applyProtection="1">
      <alignment horizontal="left" vertical="center"/>
    </xf>
    <xf numFmtId="0" fontId="8" fillId="3" borderId="42"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1" fillId="0" borderId="34" xfId="0" applyFont="1" applyBorder="1" applyAlignment="1" applyProtection="1">
      <alignment horizontal="distributed" vertical="center" textRotation="255" justifyLastLine="1"/>
    </xf>
    <xf numFmtId="0" fontId="11" fillId="0" borderId="32" xfId="0" applyFont="1" applyBorder="1" applyAlignment="1" applyProtection="1">
      <alignment horizontal="distributed" vertical="center" textRotation="255" justifyLastLine="1"/>
    </xf>
    <xf numFmtId="0" fontId="11" fillId="0" borderId="33" xfId="0" applyFont="1" applyBorder="1" applyAlignment="1" applyProtection="1">
      <alignment horizontal="distributed" vertical="center" textRotation="255" justifyLastLine="1"/>
    </xf>
    <xf numFmtId="0" fontId="8" fillId="5" borderId="15"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46" xfId="0" applyFont="1" applyFill="1" applyBorder="1" applyAlignment="1" applyProtection="1">
      <alignment horizontal="left" vertical="center" shrinkToFit="1"/>
      <protection locked="0"/>
    </xf>
    <xf numFmtId="0" fontId="11" fillId="0" borderId="45" xfId="0" applyFont="1" applyBorder="1" applyAlignment="1" applyProtection="1">
      <alignment horizontal="distributed" vertical="center" justifyLastLine="1"/>
    </xf>
    <xf numFmtId="0" fontId="11" fillId="0" borderId="27" xfId="0" applyFont="1" applyBorder="1" applyAlignment="1" applyProtection="1">
      <alignment horizontal="distributed" vertical="center" justifyLastLine="1"/>
    </xf>
    <xf numFmtId="183" fontId="12" fillId="0" borderId="5" xfId="0" applyNumberFormat="1" applyFont="1" applyBorder="1" applyAlignment="1" applyProtection="1">
      <alignment horizontal="center" vertical="center" shrinkToFit="1"/>
    </xf>
    <xf numFmtId="183" fontId="19" fillId="0" borderId="5" xfId="0" applyNumberFormat="1" applyFont="1" applyBorder="1" applyAlignment="1" applyProtection="1">
      <alignment horizontal="center" vertical="center" shrinkToFit="1"/>
    </xf>
    <xf numFmtId="0" fontId="8" fillId="5" borderId="15"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16" fillId="3" borderId="52" xfId="0" applyFont="1" applyFill="1" applyBorder="1" applyAlignment="1" applyProtection="1">
      <alignment horizontal="center" vertical="top" textRotation="255" wrapText="1"/>
    </xf>
    <xf numFmtId="0" fontId="16" fillId="3" borderId="53" xfId="0" applyFont="1" applyFill="1" applyBorder="1" applyAlignment="1" applyProtection="1">
      <alignment horizontal="center" vertical="top" textRotation="255"/>
    </xf>
    <xf numFmtId="0" fontId="16" fillId="3" borderId="10" xfId="0" applyFont="1" applyFill="1" applyBorder="1" applyAlignment="1" applyProtection="1">
      <alignment horizontal="center" vertical="top" textRotation="255"/>
    </xf>
    <xf numFmtId="0" fontId="16" fillId="3" borderId="12" xfId="0" applyFont="1" applyFill="1" applyBorder="1" applyAlignment="1" applyProtection="1">
      <alignment horizontal="center" vertical="top" textRotation="255"/>
    </xf>
    <xf numFmtId="0" fontId="8" fillId="5" borderId="40"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5" borderId="44" xfId="0" applyFont="1" applyFill="1" applyBorder="1" applyAlignment="1" applyProtection="1">
      <alignment horizontal="left" vertical="center" shrinkToFit="1"/>
      <protection locked="0"/>
    </xf>
    <xf numFmtId="0" fontId="8" fillId="5" borderId="50" xfId="0" applyFont="1" applyFill="1" applyBorder="1" applyAlignment="1" applyProtection="1">
      <alignment horizontal="left" vertical="center" shrinkToFit="1"/>
      <protection locked="0"/>
    </xf>
    <xf numFmtId="0" fontId="8" fillId="5" borderId="49" xfId="0" applyFont="1" applyFill="1" applyBorder="1" applyAlignment="1" applyProtection="1">
      <alignment horizontal="left" vertical="center" shrinkToFit="1"/>
      <protection locked="0"/>
    </xf>
    <xf numFmtId="0" fontId="8" fillId="5" borderId="51" xfId="0" applyFont="1" applyFill="1" applyBorder="1" applyAlignment="1" applyProtection="1">
      <alignment horizontal="left" vertical="center" shrinkToFit="1"/>
      <protection locked="0"/>
    </xf>
    <xf numFmtId="0" fontId="7" fillId="3" borderId="0" xfId="0" applyFont="1" applyFill="1" applyBorder="1" applyAlignment="1" applyProtection="1">
      <alignment horizontal="left" vertical="center"/>
    </xf>
    <xf numFmtId="0" fontId="8" fillId="5" borderId="14" xfId="0" applyFont="1" applyFill="1" applyBorder="1" applyAlignment="1" applyProtection="1">
      <alignment horizontal="distributed" vertical="center" shrinkToFit="1"/>
      <protection locked="0"/>
    </xf>
    <xf numFmtId="0" fontId="8" fillId="5" borderId="46" xfId="0" applyFont="1" applyFill="1" applyBorder="1" applyAlignment="1" applyProtection="1">
      <alignment horizontal="distributed" vertical="center" shrinkToFit="1"/>
      <protection locked="0"/>
    </xf>
    <xf numFmtId="0" fontId="10" fillId="0" borderId="7" xfId="0" applyFont="1" applyBorder="1" applyAlignment="1" applyProtection="1">
      <alignment horizontal="left" vertical="center"/>
    </xf>
    <xf numFmtId="49" fontId="8" fillId="5" borderId="50" xfId="0" applyNumberFormat="1" applyFont="1" applyFill="1" applyBorder="1" applyAlignment="1" applyProtection="1">
      <alignment horizontal="left" vertical="center" shrinkToFit="1"/>
      <protection locked="0"/>
    </xf>
    <xf numFmtId="49" fontId="8" fillId="5" borderId="49" xfId="0" applyNumberFormat="1" applyFont="1" applyFill="1" applyBorder="1" applyAlignment="1" applyProtection="1">
      <alignment horizontal="left" vertical="center" shrinkToFit="1"/>
      <protection locked="0"/>
    </xf>
    <xf numFmtId="49" fontId="8" fillId="5" borderId="51" xfId="0" applyNumberFormat="1" applyFont="1" applyFill="1" applyBorder="1" applyAlignment="1" applyProtection="1">
      <alignment horizontal="left" vertical="center" shrinkToFit="1"/>
      <protection locked="0"/>
    </xf>
    <xf numFmtId="0" fontId="11" fillId="0" borderId="34" xfId="0" applyFont="1" applyBorder="1" applyAlignment="1" applyProtection="1">
      <alignment horizontal="distributed" vertical="center" textRotation="255" wrapText="1" justifyLastLine="1"/>
    </xf>
    <xf numFmtId="49" fontId="8" fillId="5" borderId="15" xfId="0" applyNumberFormat="1" applyFont="1" applyFill="1" applyBorder="1" applyAlignment="1" applyProtection="1">
      <alignment horizontal="left" vertical="center" shrinkToFit="1"/>
      <protection locked="0"/>
    </xf>
    <xf numFmtId="49" fontId="8" fillId="5" borderId="14" xfId="0" applyNumberFormat="1" applyFont="1" applyFill="1" applyBorder="1" applyAlignment="1" applyProtection="1">
      <alignment horizontal="left" vertical="center" shrinkToFit="1"/>
      <protection locked="0"/>
    </xf>
    <xf numFmtId="49" fontId="8" fillId="5" borderId="46" xfId="0" applyNumberFormat="1" applyFont="1" applyFill="1" applyBorder="1" applyAlignment="1" applyProtection="1">
      <alignment horizontal="left" vertical="center" shrinkToFit="1"/>
      <protection locked="0"/>
    </xf>
    <xf numFmtId="0" fontId="7" fillId="2" borderId="35" xfId="1" applyFont="1" applyBorder="1" applyAlignment="1" applyProtection="1">
      <alignment horizontal="center" vertical="center"/>
    </xf>
    <xf numFmtId="0" fontId="15" fillId="2" borderId="36" xfId="1" applyFont="1" applyBorder="1" applyAlignment="1" applyProtection="1">
      <alignment horizontal="center" vertical="center"/>
    </xf>
    <xf numFmtId="0" fontId="15" fillId="2" borderId="37" xfId="1" applyFont="1" applyBorder="1" applyAlignment="1" applyProtection="1">
      <alignment horizontal="center" vertical="center"/>
    </xf>
    <xf numFmtId="0" fontId="8" fillId="0" borderId="35" xfId="0" applyFont="1" applyBorder="1" applyAlignment="1" applyProtection="1">
      <alignment horizontal="distributed" vertical="center" justifyLastLine="1"/>
    </xf>
    <xf numFmtId="0" fontId="8" fillId="0" borderId="38" xfId="0" applyFont="1" applyBorder="1" applyAlignment="1" applyProtection="1">
      <alignment horizontal="distributed" vertical="center" justifyLastLine="1"/>
    </xf>
    <xf numFmtId="0" fontId="8" fillId="0" borderId="11" xfId="0" applyNumberFormat="1" applyFont="1" applyBorder="1" applyAlignment="1" applyProtection="1">
      <alignment horizontal="center" vertical="center" wrapText="1" justifyLastLine="1"/>
    </xf>
    <xf numFmtId="0" fontId="11" fillId="0" borderId="30" xfId="0" applyNumberFormat="1" applyFont="1" applyBorder="1" applyAlignment="1" applyProtection="1">
      <alignment horizontal="center" vertical="center" justifyLastLine="1"/>
    </xf>
    <xf numFmtId="0" fontId="11" fillId="0" borderId="9" xfId="0" applyNumberFormat="1" applyFont="1" applyBorder="1" applyAlignment="1" applyProtection="1">
      <alignment horizontal="center" vertical="center" justifyLastLine="1"/>
    </xf>
    <xf numFmtId="0" fontId="11" fillId="0" borderId="4" xfId="0" applyNumberFormat="1" applyFont="1" applyBorder="1" applyAlignment="1" applyProtection="1">
      <alignment horizontal="center" vertical="center" justifyLastLine="1"/>
    </xf>
    <xf numFmtId="0" fontId="11" fillId="0" borderId="8" xfId="0" applyNumberFormat="1" applyFont="1" applyBorder="1" applyAlignment="1" applyProtection="1">
      <alignment horizontal="center" vertical="center" justifyLastLine="1"/>
    </xf>
    <xf numFmtId="0" fontId="11" fillId="0" borderId="31" xfId="0" applyNumberFormat="1" applyFont="1" applyBorder="1" applyAlignment="1" applyProtection="1">
      <alignment horizontal="center" vertical="center" justifyLastLine="1"/>
    </xf>
    <xf numFmtId="0" fontId="11" fillId="0" borderId="43" xfId="0" applyFont="1" applyBorder="1" applyAlignment="1" applyProtection="1">
      <alignment horizontal="distributed" vertical="center" justifyLastLine="1"/>
    </xf>
    <xf numFmtId="0" fontId="11" fillId="0" borderId="41" xfId="0" applyFont="1" applyBorder="1" applyAlignment="1" applyProtection="1">
      <alignment horizontal="distributed" vertical="center" justifyLastLine="1"/>
    </xf>
    <xf numFmtId="0" fontId="11" fillId="0" borderId="47" xfId="0" applyFont="1" applyBorder="1" applyAlignment="1" applyProtection="1">
      <alignment horizontal="distributed" vertical="center" justifyLastLine="1"/>
    </xf>
    <xf numFmtId="0" fontId="11" fillId="0" borderId="48" xfId="0" applyFont="1" applyBorder="1" applyAlignment="1" applyProtection="1">
      <alignment horizontal="distributed" vertical="center" justifyLastLine="1"/>
    </xf>
    <xf numFmtId="0" fontId="8" fillId="5" borderId="68"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17" xfId="0" applyFont="1" applyFill="1" applyBorder="1" applyAlignment="1" applyProtection="1">
      <alignment horizontal="left" vertical="center" shrinkToFit="1"/>
      <protection locked="0"/>
    </xf>
    <xf numFmtId="0" fontId="25" fillId="4" borderId="0" xfId="3" applyFont="1" applyAlignment="1" applyProtection="1">
      <alignment horizontal="center" vertical="center" textRotation="255"/>
    </xf>
    <xf numFmtId="0" fontId="8" fillId="0" borderId="4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7" fillId="3" borderId="14" xfId="4" applyFont="1" applyFill="1" applyBorder="1" applyAlignment="1" applyProtection="1">
      <alignment horizontal="center" vertical="center" shrinkToFit="1"/>
      <protection locked="0"/>
    </xf>
    <xf numFmtId="0" fontId="81" fillId="3" borderId="14" xfId="4" applyFont="1" applyFill="1" applyBorder="1" applyAlignment="1" applyProtection="1">
      <alignment horizontal="center" vertical="center" shrinkToFit="1"/>
      <protection locked="0"/>
    </xf>
    <xf numFmtId="0" fontId="77" fillId="3" borderId="14" xfId="4" applyFont="1" applyFill="1" applyBorder="1" applyAlignment="1" applyProtection="1">
      <alignment horizontal="center" vertical="center" shrinkToFit="1"/>
      <protection locked="0"/>
    </xf>
    <xf numFmtId="0" fontId="77" fillId="3" borderId="46" xfId="4"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wrapText="1" shrinkToFit="1"/>
    </xf>
    <xf numFmtId="0" fontId="16" fillId="3" borderId="46" xfId="0" applyFont="1" applyFill="1" applyBorder="1" applyAlignment="1" applyProtection="1">
      <alignment horizontal="center" vertical="center" wrapText="1" shrinkToFit="1"/>
    </xf>
    <xf numFmtId="0" fontId="78" fillId="3" borderId="14" xfId="4" applyFont="1" applyFill="1" applyBorder="1" applyAlignment="1" applyProtection="1">
      <alignment horizontal="center" vertical="center" shrinkToFit="1"/>
      <protection locked="0"/>
    </xf>
    <xf numFmtId="0" fontId="22" fillId="0" borderId="21" xfId="0" applyFont="1" applyBorder="1" applyAlignment="1" applyProtection="1">
      <alignment horizontal="center" vertical="center" wrapText="1"/>
    </xf>
    <xf numFmtId="0" fontId="8" fillId="0" borderId="27" xfId="0" applyFont="1" applyBorder="1" applyAlignment="1" applyProtection="1">
      <alignment horizontal="left" vertical="center" wrapText="1"/>
    </xf>
    <xf numFmtId="0" fontId="46" fillId="0" borderId="55" xfId="4" applyBorder="1" applyAlignment="1" applyProtection="1">
      <alignment horizontal="center" vertical="center" textRotation="255" wrapText="1"/>
      <protection locked="0"/>
    </xf>
    <xf numFmtId="0" fontId="46" fillId="0" borderId="57" xfId="4" applyBorder="1" applyAlignment="1" applyProtection="1">
      <alignment horizontal="center" vertical="center" textRotation="255" wrapText="1"/>
      <protection locked="0"/>
    </xf>
    <xf numFmtId="0" fontId="12" fillId="0" borderId="92" xfId="0" applyFont="1" applyFill="1" applyBorder="1" applyAlignment="1" applyProtection="1">
      <alignment horizontal="center" vertical="center"/>
      <protection locked="0"/>
    </xf>
    <xf numFmtId="0" fontId="12" fillId="0" borderId="93" xfId="0" applyFont="1" applyFill="1" applyBorder="1" applyAlignment="1" applyProtection="1">
      <alignment horizontal="center" vertical="center"/>
      <protection locked="0"/>
    </xf>
    <xf numFmtId="0" fontId="12" fillId="0" borderId="94" xfId="0" applyFont="1" applyFill="1" applyBorder="1" applyAlignment="1" applyProtection="1">
      <alignment horizontal="center" vertical="center"/>
      <protection locked="0"/>
    </xf>
    <xf numFmtId="0" fontId="16" fillId="0" borderId="0" xfId="0" applyFont="1" applyAlignment="1">
      <alignment horizontal="left" vertical="top" wrapText="1"/>
    </xf>
    <xf numFmtId="184" fontId="36" fillId="3" borderId="71" xfId="0" applyNumberFormat="1" applyFont="1" applyFill="1" applyBorder="1" applyAlignment="1">
      <alignment horizontal="center" vertical="center"/>
    </xf>
    <xf numFmtId="184" fontId="36" fillId="3" borderId="72" xfId="0" applyNumberFormat="1" applyFont="1" applyFill="1" applyBorder="1" applyAlignment="1">
      <alignment horizontal="center" vertical="center"/>
    </xf>
    <xf numFmtId="184" fontId="36" fillId="5" borderId="36" xfId="0" applyNumberFormat="1" applyFont="1" applyFill="1" applyBorder="1" applyAlignment="1" applyProtection="1">
      <alignment horizontal="right" vertical="center"/>
      <protection locked="0"/>
    </xf>
    <xf numFmtId="184" fontId="36" fillId="5" borderId="37" xfId="0" applyNumberFormat="1" applyFont="1" applyFill="1" applyBorder="1" applyAlignment="1" applyProtection="1">
      <alignment horizontal="right" vertical="center"/>
      <protection locked="0"/>
    </xf>
    <xf numFmtId="0" fontId="36" fillId="0" borderId="21" xfId="0" applyFont="1" applyBorder="1" applyAlignment="1">
      <alignment horizontal="center" vertical="center" shrinkToFit="1"/>
    </xf>
    <xf numFmtId="0" fontId="37" fillId="5" borderId="21" xfId="0" applyFont="1" applyFill="1" applyBorder="1" applyAlignment="1" applyProtection="1">
      <alignment horizontal="center" vertical="center" shrinkToFit="1"/>
      <protection locked="0"/>
    </xf>
    <xf numFmtId="0" fontId="37" fillId="5" borderId="15" xfId="0" applyFont="1" applyFill="1" applyBorder="1" applyAlignment="1" applyProtection="1">
      <alignment horizontal="center" vertical="center" shrinkToFit="1"/>
      <protection locked="0"/>
    </xf>
    <xf numFmtId="0" fontId="37" fillId="5" borderId="14" xfId="0" applyFont="1" applyFill="1" applyBorder="1" applyAlignment="1" applyProtection="1">
      <alignment horizontal="center" vertical="center" shrinkToFit="1"/>
      <protection locked="0"/>
    </xf>
    <xf numFmtId="0" fontId="37" fillId="5" borderId="27" xfId="0" applyFont="1" applyFill="1" applyBorder="1" applyAlignment="1" applyProtection="1">
      <alignment horizontal="center" vertical="center" shrinkToFit="1"/>
      <protection locked="0"/>
    </xf>
    <xf numFmtId="0" fontId="36" fillId="0" borderId="28" xfId="0" applyFont="1" applyBorder="1" applyAlignment="1">
      <alignment horizontal="center" vertical="center" shrinkToFit="1"/>
    </xf>
    <xf numFmtId="0" fontId="28"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6" xfId="0" applyFont="1" applyBorder="1" applyAlignment="1">
      <alignment horizontal="center" vertical="center" wrapText="1"/>
    </xf>
    <xf numFmtId="0" fontId="36" fillId="5" borderId="16" xfId="0" applyFont="1" applyFill="1" applyBorder="1" applyAlignment="1" applyProtection="1">
      <alignment horizontal="center" vertical="top" wrapText="1"/>
      <protection locked="0"/>
    </xf>
    <xf numFmtId="0" fontId="36" fillId="5" borderId="2" xfId="0" applyFont="1" applyFill="1" applyBorder="1" applyAlignment="1" applyProtection="1">
      <alignment horizontal="center" vertical="top" wrapText="1"/>
      <protection locked="0"/>
    </xf>
    <xf numFmtId="0" fontId="36" fillId="5" borderId="74" xfId="0" applyFont="1" applyFill="1" applyBorder="1" applyAlignment="1" applyProtection="1">
      <alignment horizontal="center" vertical="top" wrapText="1"/>
      <protection locked="0"/>
    </xf>
    <xf numFmtId="0" fontId="27" fillId="0" borderId="28" xfId="0" applyFont="1" applyBorder="1" applyAlignment="1">
      <alignment horizontal="center" vertical="center" wrapText="1"/>
    </xf>
    <xf numFmtId="0" fontId="36" fillId="0" borderId="68" xfId="0" applyFont="1" applyBorder="1" applyAlignment="1">
      <alignment horizontal="left" vertical="top" wrapText="1"/>
    </xf>
    <xf numFmtId="0" fontId="36" fillId="0" borderId="5" xfId="0" applyFont="1" applyBorder="1" applyAlignment="1">
      <alignment horizontal="left" vertical="top" wrapText="1"/>
    </xf>
    <xf numFmtId="0" fontId="36" fillId="0" borderId="17" xfId="0" applyFont="1" applyBorder="1" applyAlignment="1">
      <alignment horizontal="left" vertical="top" wrapText="1"/>
    </xf>
    <xf numFmtId="0" fontId="52" fillId="0" borderId="0" xfId="0" applyFont="1" applyAlignment="1">
      <alignment horizontal="left" vertical="center"/>
    </xf>
    <xf numFmtId="0" fontId="38" fillId="0" borderId="0" xfId="0" applyFont="1" applyAlignment="1">
      <alignment horizontal="left" vertical="center"/>
    </xf>
    <xf numFmtId="0" fontId="37" fillId="5" borderId="28" xfId="0" applyFont="1" applyFill="1" applyBorder="1" applyAlignment="1" applyProtection="1">
      <alignment horizontal="center" vertical="center" shrinkToFit="1"/>
      <protection locked="0"/>
    </xf>
    <xf numFmtId="0" fontId="27" fillId="0" borderId="25" xfId="0" applyFont="1" applyBorder="1" applyAlignment="1">
      <alignment horizontal="center" vertical="center"/>
    </xf>
    <xf numFmtId="0" fontId="27" fillId="0" borderId="21" xfId="0" applyFont="1" applyBorder="1" applyAlignment="1">
      <alignment horizontal="center" vertical="center"/>
    </xf>
    <xf numFmtId="0" fontId="28" fillId="3" borderId="21"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36" fillId="0" borderId="16" xfId="0" applyFont="1" applyBorder="1" applyAlignment="1">
      <alignment horizontal="center" vertical="center" shrinkToFit="1"/>
    </xf>
    <xf numFmtId="0" fontId="36" fillId="0" borderId="2" xfId="0" applyFont="1" applyBorder="1" applyAlignment="1">
      <alignment horizontal="center" vertical="center" shrinkToFit="1"/>
    </xf>
    <xf numFmtId="0" fontId="35" fillId="0" borderId="73" xfId="0" applyFont="1" applyBorder="1" applyAlignment="1">
      <alignment horizontal="left" vertical="center"/>
    </xf>
    <xf numFmtId="0" fontId="35" fillId="0" borderId="71" xfId="0" applyFont="1" applyBorder="1" applyAlignment="1">
      <alignment horizontal="left" vertical="center"/>
    </xf>
    <xf numFmtId="0" fontId="52" fillId="0" borderId="49" xfId="0" applyFont="1" applyBorder="1" applyAlignment="1">
      <alignment horizontal="left" vertical="center"/>
    </xf>
    <xf numFmtId="0" fontId="39" fillId="0" borderId="49" xfId="0" applyFont="1" applyBorder="1" applyAlignment="1">
      <alignment horizontal="left" vertical="center"/>
    </xf>
    <xf numFmtId="0" fontId="39" fillId="0" borderId="7" xfId="0" applyFont="1" applyBorder="1" applyAlignment="1">
      <alignment horizontal="left" vertical="center"/>
    </xf>
    <xf numFmtId="0" fontId="39" fillId="0" borderId="12" xfId="0" applyFont="1" applyBorder="1" applyAlignment="1">
      <alignment horizontal="left" vertical="center"/>
    </xf>
    <xf numFmtId="0" fontId="27" fillId="0" borderId="67" xfId="0" applyFont="1" applyBorder="1" applyAlignment="1">
      <alignment horizontal="center" vertical="center"/>
    </xf>
    <xf numFmtId="0" fontId="27" fillId="0" borderId="28" xfId="0" applyFont="1" applyBorder="1" applyAlignment="1">
      <alignment horizontal="center" vertical="center"/>
    </xf>
    <xf numFmtId="0" fontId="38" fillId="0" borderId="21" xfId="0" applyFont="1" applyBorder="1" applyAlignment="1">
      <alignment horizontal="center" vertical="center" wrapText="1"/>
    </xf>
    <xf numFmtId="0" fontId="41" fillId="0" borderId="21" xfId="0" applyFont="1" applyFill="1" applyBorder="1" applyAlignment="1">
      <alignment horizontal="center" vertical="center" wrapText="1"/>
    </xf>
    <xf numFmtId="0" fontId="27" fillId="0" borderId="29" xfId="0" applyFont="1" applyBorder="1" applyAlignment="1">
      <alignment horizontal="center" vertical="center" wrapText="1"/>
    </xf>
    <xf numFmtId="0" fontId="37" fillId="5" borderId="23" xfId="0" applyFont="1" applyFill="1" applyBorder="1" applyAlignment="1" applyProtection="1">
      <alignment horizontal="center" vertical="center" shrinkToFit="1"/>
      <protection locked="0"/>
    </xf>
    <xf numFmtId="0" fontId="36" fillId="0" borderId="2" xfId="0" applyFont="1" applyBorder="1" applyAlignment="1">
      <alignment horizontal="center" vertical="center" wrapText="1"/>
    </xf>
    <xf numFmtId="0" fontId="37" fillId="5" borderId="2" xfId="0" applyFont="1" applyFill="1" applyBorder="1" applyAlignment="1" applyProtection="1">
      <alignment horizontal="center" vertical="center" shrinkToFit="1"/>
      <protection locked="0"/>
    </xf>
    <xf numFmtId="0" fontId="37" fillId="5" borderId="74"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7" fillId="5" borderId="2" xfId="0" applyFont="1" applyFill="1" applyBorder="1" applyAlignment="1" applyProtection="1">
      <alignment horizontal="center" vertical="center" wrapText="1"/>
      <protection locked="0"/>
    </xf>
    <xf numFmtId="0" fontId="36" fillId="0" borderId="21" xfId="0" applyFont="1" applyBorder="1" applyAlignment="1">
      <alignment horizontal="left" vertical="top" wrapText="1"/>
    </xf>
    <xf numFmtId="0" fontId="36" fillId="0" borderId="26" xfId="0" applyFont="1" applyBorder="1" applyAlignment="1">
      <alignment horizontal="left" vertical="top" wrapText="1"/>
    </xf>
    <xf numFmtId="0" fontId="36" fillId="0" borderId="28" xfId="0" applyFont="1" applyBorder="1" applyAlignment="1">
      <alignment horizontal="left" vertical="top" wrapText="1"/>
    </xf>
    <xf numFmtId="0" fontId="36" fillId="0" borderId="29" xfId="0" applyFont="1" applyBorder="1" applyAlignment="1">
      <alignment horizontal="left" vertical="top" wrapText="1"/>
    </xf>
    <xf numFmtId="0" fontId="38" fillId="0" borderId="21" xfId="0" applyFont="1" applyBorder="1" applyAlignment="1">
      <alignment horizontal="center" vertical="top" wrapText="1"/>
    </xf>
    <xf numFmtId="0" fontId="38" fillId="0" borderId="95" xfId="0" applyFont="1" applyFill="1" applyBorder="1" applyAlignment="1">
      <alignment horizontal="center" vertical="top" wrapText="1"/>
    </xf>
    <xf numFmtId="0" fontId="34" fillId="0" borderId="0" xfId="0" applyFont="1" applyAlignment="1">
      <alignment horizontal="left" vertical="center"/>
    </xf>
    <xf numFmtId="0" fontId="27" fillId="0" borderId="0" xfId="0" applyFont="1" applyAlignment="1">
      <alignment horizontal="left" vertical="center"/>
    </xf>
    <xf numFmtId="0" fontId="36" fillId="0" borderId="23" xfId="0" applyFont="1" applyBorder="1" applyAlignment="1">
      <alignment horizontal="center" vertical="center" shrinkToFit="1"/>
    </xf>
    <xf numFmtId="0" fontId="36" fillId="0" borderId="11" xfId="0" applyFont="1" applyBorder="1" applyAlignment="1">
      <alignment horizontal="left" vertical="center" wrapText="1"/>
    </xf>
    <xf numFmtId="0" fontId="36" fillId="0" borderId="5" xfId="0" applyFont="1" applyBorder="1" applyAlignment="1">
      <alignment horizontal="left" vertical="center" wrapText="1"/>
    </xf>
    <xf numFmtId="0" fontId="36" fillId="0" borderId="30"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7" xfId="0" applyFont="1" applyBorder="1" applyAlignment="1">
      <alignment horizontal="left" vertical="center" wrapText="1"/>
    </xf>
    <xf numFmtId="0" fontId="36" fillId="0" borderId="31" xfId="0" applyFont="1" applyBorder="1" applyAlignment="1">
      <alignment horizontal="left" vertical="center" wrapText="1"/>
    </xf>
    <xf numFmtId="0" fontId="38" fillId="0" borderId="15" xfId="0" applyFont="1" applyBorder="1" applyAlignment="1">
      <alignment horizontal="center" vertical="top" wrapText="1"/>
    </xf>
    <xf numFmtId="0" fontId="38" fillId="0" borderId="27" xfId="0" applyFont="1" applyBorder="1" applyAlignment="1">
      <alignment horizontal="center" vertical="top" wrapText="1"/>
    </xf>
    <xf numFmtId="0" fontId="36" fillId="5" borderId="49" xfId="0" applyFont="1" applyFill="1" applyBorder="1" applyAlignment="1" applyProtection="1">
      <alignment horizontal="center" vertical="center"/>
      <protection locked="0"/>
    </xf>
    <xf numFmtId="0" fontId="56" fillId="0" borderId="64" xfId="0" applyFont="1" applyBorder="1" applyAlignment="1">
      <alignment horizontal="center" vertical="center"/>
    </xf>
    <xf numFmtId="0" fontId="36" fillId="0" borderId="2" xfId="0" applyFont="1" applyBorder="1" applyAlignment="1">
      <alignment horizontal="center" vertical="center"/>
    </xf>
    <xf numFmtId="0" fontId="36" fillId="0" borderId="13" xfId="0" applyFont="1" applyBorder="1" applyAlignment="1">
      <alignment horizontal="center" vertical="center"/>
    </xf>
    <xf numFmtId="0" fontId="27" fillId="5" borderId="14" xfId="0" applyFont="1" applyFill="1" applyBorder="1" applyAlignment="1" applyProtection="1">
      <alignment horizontal="center" vertical="center"/>
      <protection locked="0"/>
    </xf>
    <xf numFmtId="181" fontId="28" fillId="5" borderId="0" xfId="0" applyNumberFormat="1" applyFont="1" applyFill="1" applyAlignment="1" applyProtection="1">
      <alignment horizontal="right" vertical="center" shrinkToFit="1"/>
      <protection locked="0"/>
    </xf>
    <xf numFmtId="182" fontId="28" fillId="5" borderId="0" xfId="0" applyNumberFormat="1" applyFont="1" applyFill="1" applyAlignment="1" applyProtection="1">
      <alignment horizontal="right" vertical="center" shrinkToFit="1"/>
      <protection locked="0"/>
    </xf>
    <xf numFmtId="179" fontId="28" fillId="0" borderId="0" xfId="0" applyNumberFormat="1" applyFont="1" applyAlignment="1">
      <alignment horizontal="center" vertical="center" shrinkToFit="1"/>
    </xf>
    <xf numFmtId="0" fontId="27" fillId="5" borderId="0" xfId="0" applyFont="1" applyFill="1" applyAlignment="1" applyProtection="1">
      <alignment horizontal="left" vertical="center" wrapText="1"/>
      <protection locked="0"/>
    </xf>
    <xf numFmtId="0" fontId="27" fillId="5" borderId="35" xfId="0" applyFont="1" applyFill="1" applyBorder="1" applyAlignment="1" applyProtection="1">
      <alignment horizontal="center" vertical="center"/>
      <protection locked="0"/>
    </xf>
    <xf numFmtId="0" fontId="27" fillId="5" borderId="36"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0" borderId="43" xfId="0" applyFont="1" applyBorder="1" applyAlignment="1">
      <alignment horizontal="left" vertical="center"/>
    </xf>
    <xf numFmtId="0" fontId="27" fillId="0" borderId="42" xfId="0" applyFont="1" applyBorder="1" applyAlignment="1">
      <alignment horizontal="left" vertical="center"/>
    </xf>
    <xf numFmtId="0" fontId="27" fillId="0" borderId="44" xfId="0" applyFont="1" applyBorder="1" applyAlignment="1">
      <alignment horizontal="left" vertical="center"/>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61" xfId="0" applyFont="1" applyBorder="1" applyAlignment="1">
      <alignment horizontal="center" vertical="center"/>
    </xf>
    <xf numFmtId="0" fontId="27" fillId="0" borderId="20" xfId="0" applyFont="1" applyBorder="1" applyAlignment="1">
      <alignment horizontal="center" vertical="center"/>
    </xf>
    <xf numFmtId="0" fontId="0" fillId="3" borderId="21" xfId="0" applyFill="1" applyBorder="1" applyAlignment="1">
      <alignment horizontal="center" vertical="center" shrinkToFit="1"/>
    </xf>
    <xf numFmtId="0" fontId="27" fillId="0" borderId="0" xfId="0" applyFont="1" applyAlignment="1">
      <alignment horizontal="center" vertical="center"/>
    </xf>
    <xf numFmtId="0" fontId="75" fillId="6" borderId="11" xfId="4" quotePrefix="1" applyFont="1" applyFill="1" applyBorder="1" applyAlignment="1" applyProtection="1">
      <alignment horizontal="center" vertical="center" wrapText="1"/>
      <protection locked="0"/>
    </xf>
    <xf numFmtId="0" fontId="75" fillId="6" borderId="5" xfId="4" applyFont="1" applyFill="1" applyBorder="1" applyAlignment="1" applyProtection="1">
      <alignment horizontal="center" vertical="center"/>
      <protection locked="0"/>
    </xf>
    <xf numFmtId="0" fontId="75" fillId="6" borderId="17" xfId="4" applyFont="1" applyFill="1" applyBorder="1" applyAlignment="1" applyProtection="1">
      <alignment horizontal="center" vertical="center"/>
      <protection locked="0"/>
    </xf>
    <xf numFmtId="0" fontId="75" fillId="6" borderId="9" xfId="4" applyFont="1" applyFill="1" applyBorder="1" applyAlignment="1" applyProtection="1">
      <alignment horizontal="center" vertical="center"/>
      <protection locked="0"/>
    </xf>
    <xf numFmtId="0" fontId="75" fillId="6" borderId="0" xfId="4" applyFont="1" applyFill="1" applyBorder="1" applyAlignment="1" applyProtection="1">
      <alignment horizontal="center" vertical="center"/>
      <protection locked="0"/>
    </xf>
    <xf numFmtId="0" fontId="75" fillId="6" borderId="10" xfId="4" applyFont="1" applyFill="1" applyBorder="1" applyAlignment="1" applyProtection="1">
      <alignment horizontal="center" vertical="center"/>
      <protection locked="0"/>
    </xf>
    <xf numFmtId="0" fontId="75" fillId="6" borderId="8" xfId="4" applyFont="1" applyFill="1" applyBorder="1" applyAlignment="1" applyProtection="1">
      <alignment horizontal="center" vertical="center"/>
      <protection locked="0"/>
    </xf>
    <xf numFmtId="0" fontId="75" fillId="6" borderId="7" xfId="4" applyFont="1" applyFill="1" applyBorder="1" applyAlignment="1" applyProtection="1">
      <alignment horizontal="center" vertical="center"/>
      <protection locked="0"/>
    </xf>
    <xf numFmtId="0" fontId="75" fillId="6" borderId="12" xfId="4" applyFont="1" applyFill="1" applyBorder="1" applyAlignment="1" applyProtection="1">
      <alignment horizontal="center" vertical="center"/>
      <protection locked="0"/>
    </xf>
    <xf numFmtId="0" fontId="57" fillId="2" borderId="11" xfId="4" applyFont="1" applyFill="1" applyBorder="1" applyAlignment="1" applyProtection="1">
      <alignment horizontal="center" vertical="center" wrapText="1"/>
      <protection locked="0"/>
    </xf>
    <xf numFmtId="0" fontId="57" fillId="2" borderId="5" xfId="4" applyFont="1" applyFill="1" applyBorder="1" applyAlignment="1" applyProtection="1">
      <alignment horizontal="center" vertical="center"/>
      <protection locked="0"/>
    </xf>
    <xf numFmtId="0" fontId="57" fillId="2" borderId="17" xfId="4" applyFont="1" applyFill="1" applyBorder="1" applyAlignment="1" applyProtection="1">
      <alignment horizontal="center" vertical="center"/>
      <protection locked="0"/>
    </xf>
    <xf numFmtId="0" fontId="57" fillId="2" borderId="9" xfId="4" applyFont="1" applyFill="1" applyBorder="1" applyAlignment="1" applyProtection="1">
      <alignment horizontal="center" vertical="center"/>
      <protection locked="0"/>
    </xf>
    <xf numFmtId="0" fontId="57" fillId="2" borderId="0" xfId="4" applyFont="1" applyFill="1" applyBorder="1" applyAlignment="1" applyProtection="1">
      <alignment horizontal="center" vertical="center"/>
      <protection locked="0"/>
    </xf>
    <xf numFmtId="0" fontId="57" fillId="2" borderId="10" xfId="4" applyFont="1" applyFill="1" applyBorder="1" applyAlignment="1" applyProtection="1">
      <alignment horizontal="center" vertical="center"/>
      <protection locked="0"/>
    </xf>
    <xf numFmtId="0" fontId="57" fillId="2" borderId="8" xfId="4" applyFont="1" applyFill="1" applyBorder="1" applyAlignment="1" applyProtection="1">
      <alignment horizontal="center" vertical="center"/>
      <protection locked="0"/>
    </xf>
    <xf numFmtId="0" fontId="57" fillId="2" borderId="7" xfId="4" applyFont="1" applyFill="1" applyBorder="1" applyAlignment="1" applyProtection="1">
      <alignment horizontal="center" vertical="center"/>
      <protection locked="0"/>
    </xf>
    <xf numFmtId="0" fontId="57" fillId="2" borderId="12" xfId="4" applyFont="1" applyFill="1" applyBorder="1" applyAlignment="1" applyProtection="1">
      <alignment horizontal="center" vertical="center"/>
      <protection locked="0"/>
    </xf>
    <xf numFmtId="0" fontId="75" fillId="4" borderId="9" xfId="4" applyFont="1" applyFill="1" applyBorder="1" applyAlignment="1" applyProtection="1">
      <alignment horizontal="center" vertical="center" wrapText="1"/>
      <protection locked="0"/>
    </xf>
    <xf numFmtId="0" fontId="75" fillId="4" borderId="0" xfId="4" applyFont="1" applyFill="1" applyBorder="1" applyAlignment="1" applyProtection="1">
      <alignment horizontal="center" vertical="center"/>
      <protection locked="0"/>
    </xf>
    <xf numFmtId="0" fontId="75" fillId="4" borderId="10" xfId="4" applyFont="1" applyFill="1" applyBorder="1" applyAlignment="1" applyProtection="1">
      <alignment horizontal="center" vertical="center"/>
      <protection locked="0"/>
    </xf>
    <xf numFmtId="0" fontId="75" fillId="4" borderId="9" xfId="4" applyFont="1" applyFill="1" applyBorder="1" applyAlignment="1" applyProtection="1">
      <alignment horizontal="center" vertical="center"/>
      <protection locked="0"/>
    </xf>
    <xf numFmtId="0" fontId="75" fillId="4" borderId="8" xfId="4" applyFont="1" applyFill="1" applyBorder="1" applyAlignment="1" applyProtection="1">
      <alignment horizontal="center" vertical="center"/>
      <protection locked="0"/>
    </xf>
    <xf numFmtId="0" fontId="75" fillId="4" borderId="7" xfId="4" applyFont="1" applyFill="1" applyBorder="1" applyAlignment="1" applyProtection="1">
      <alignment horizontal="center" vertical="center"/>
      <protection locked="0"/>
    </xf>
    <xf numFmtId="0" fontId="75" fillId="4" borderId="12" xfId="4" applyFont="1" applyFill="1" applyBorder="1" applyAlignment="1" applyProtection="1">
      <alignment horizontal="center" vertical="center"/>
      <protection locked="0"/>
    </xf>
    <xf numFmtId="0" fontId="28"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58" fontId="27" fillId="0" borderId="0" xfId="0" applyNumberFormat="1" applyFont="1" applyAlignment="1">
      <alignment horizontal="center" vertical="center"/>
    </xf>
    <xf numFmtId="0" fontId="33" fillId="0" borderId="0" xfId="0" applyFont="1" applyAlignment="1">
      <alignment horizontal="center" vertical="center"/>
    </xf>
    <xf numFmtId="0" fontId="28" fillId="0" borderId="0" xfId="0" applyFont="1" applyBorder="1" applyAlignment="1">
      <alignment horizontal="left" vertical="center"/>
    </xf>
    <xf numFmtId="0" fontId="27" fillId="0" borderId="0" xfId="0" applyFont="1" applyBorder="1" applyAlignment="1">
      <alignment horizontal="left" vertical="center"/>
    </xf>
    <xf numFmtId="0" fontId="27" fillId="0" borderId="6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36" fillId="0" borderId="41" xfId="0" applyFont="1" applyBorder="1" applyAlignment="1">
      <alignment horizontal="center" vertical="center" shrinkToFit="1"/>
    </xf>
    <xf numFmtId="0" fontId="39" fillId="0" borderId="21" xfId="0" applyFont="1" applyBorder="1" applyAlignment="1">
      <alignment horizontal="left" vertical="center" wrapText="1" shrinkToFit="1"/>
    </xf>
    <xf numFmtId="0" fontId="39" fillId="0" borderId="21" xfId="0" applyFont="1" applyBorder="1" applyAlignment="1">
      <alignment horizontal="left" vertical="center" shrinkToFit="1"/>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3" xfId="0" applyFont="1" applyBorder="1" applyAlignment="1">
      <alignment horizontal="center" vertical="center" shrinkToFit="1"/>
    </xf>
    <xf numFmtId="0" fontId="36" fillId="0" borderId="11" xfId="0" applyFont="1" applyBorder="1" applyAlignment="1">
      <alignment horizontal="center" vertical="center"/>
    </xf>
    <xf numFmtId="0" fontId="36" fillId="0" borderId="30" xfId="0" applyFont="1" applyBorder="1" applyAlignment="1">
      <alignment horizontal="center"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64" xfId="0" applyFont="1" applyBorder="1" applyAlignment="1">
      <alignment horizontal="center" vertical="center"/>
    </xf>
    <xf numFmtId="0" fontId="36" fillId="0" borderId="15" xfId="0" applyFont="1" applyBorder="1" applyAlignment="1">
      <alignment horizontal="center" vertical="center" shrinkToFit="1"/>
    </xf>
    <xf numFmtId="0" fontId="36" fillId="0" borderId="27" xfId="0" applyFont="1" applyBorder="1" applyAlignment="1">
      <alignment horizontal="center" vertical="center" shrinkToFit="1"/>
    </xf>
    <xf numFmtId="0" fontId="30" fillId="5" borderId="0" xfId="0" applyFont="1" applyFill="1" applyAlignment="1" applyProtection="1">
      <alignment horizontal="center" vertical="center"/>
      <protection locked="0"/>
    </xf>
    <xf numFmtId="0" fontId="28" fillId="0" borderId="0" xfId="0" applyFont="1" applyAlignment="1">
      <alignment horizontal="left" vertical="center"/>
    </xf>
    <xf numFmtId="0" fontId="41" fillId="0" borderId="21" xfId="0" applyFont="1" applyBorder="1" applyAlignment="1">
      <alignment horizontal="center" vertical="center" wrapText="1"/>
    </xf>
    <xf numFmtId="0" fontId="4" fillId="0" borderId="21" xfId="0" applyFont="1" applyBorder="1" applyAlignment="1">
      <alignment horizontal="center" vertical="center"/>
    </xf>
    <xf numFmtId="0" fontId="39" fillId="11" borderId="2" xfId="0" applyFont="1" applyFill="1" applyBorder="1" applyAlignment="1" applyProtection="1">
      <alignment horizontal="left" vertical="center"/>
      <protection locked="0"/>
    </xf>
    <xf numFmtId="0" fontId="39" fillId="11" borderId="74" xfId="0" applyFont="1" applyFill="1" applyBorder="1" applyAlignment="1" applyProtection="1">
      <alignment horizontal="left" vertical="center"/>
      <protection locked="0"/>
    </xf>
    <xf numFmtId="0" fontId="36" fillId="11" borderId="49" xfId="0" applyFont="1" applyFill="1" applyBorder="1" applyAlignment="1" applyProtection="1">
      <alignment horizontal="center" vertical="center"/>
      <protection locked="0"/>
    </xf>
    <xf numFmtId="0" fontId="48" fillId="11" borderId="49" xfId="0" applyFont="1" applyFill="1" applyBorder="1" applyAlignment="1" applyProtection="1">
      <alignment horizontal="center" vertical="center"/>
      <protection locked="0"/>
    </xf>
    <xf numFmtId="0" fontId="48" fillId="11" borderId="51" xfId="0" applyFont="1" applyFill="1" applyBorder="1" applyAlignment="1" applyProtection="1">
      <alignment horizontal="center" vertical="center"/>
      <protection locked="0"/>
    </xf>
    <xf numFmtId="0" fontId="4" fillId="0" borderId="36" xfId="0" applyFont="1" applyBorder="1" applyAlignment="1">
      <alignment horizontal="left" vertical="center" shrinkToFit="1"/>
    </xf>
    <xf numFmtId="0" fontId="4" fillId="0" borderId="38" xfId="0" applyFont="1" applyBorder="1" applyAlignment="1">
      <alignment horizontal="left" vertical="center" shrinkToFit="1"/>
    </xf>
    <xf numFmtId="0" fontId="44" fillId="0" borderId="35" xfId="2" applyFont="1" applyBorder="1" applyAlignment="1">
      <alignment horizontal="left" vertical="center"/>
    </xf>
    <xf numFmtId="0" fontId="44" fillId="0" borderId="36" xfId="2" applyFont="1" applyBorder="1" applyAlignment="1">
      <alignment horizontal="left" vertical="center"/>
    </xf>
    <xf numFmtId="0" fontId="45" fillId="0" borderId="0" xfId="2" applyFont="1" applyBorder="1" applyAlignment="1">
      <alignment horizontal="right" vertical="center"/>
    </xf>
    <xf numFmtId="183" fontId="4" fillId="0" borderId="36" xfId="0" applyNumberFormat="1" applyFont="1" applyBorder="1" applyAlignment="1">
      <alignment horizontal="center" vertical="center" shrinkToFit="1"/>
    </xf>
    <xf numFmtId="0" fontId="35" fillId="0" borderId="11"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64" xfId="0" applyFont="1" applyBorder="1" applyAlignment="1" applyProtection="1">
      <alignment horizontal="left" vertical="center"/>
    </xf>
    <xf numFmtId="0" fontId="35" fillId="0" borderId="2" xfId="0" applyFont="1" applyBorder="1" applyAlignment="1" applyProtection="1">
      <alignment horizontal="left" vertical="center"/>
    </xf>
    <xf numFmtId="0" fontId="4" fillId="5" borderId="68"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0" fontId="4" fillId="5" borderId="30" xfId="2" applyFont="1" applyFill="1" applyBorder="1" applyAlignment="1" applyProtection="1">
      <alignment horizontal="center" vertical="center" wrapText="1"/>
      <protection locked="0"/>
    </xf>
    <xf numFmtId="0" fontId="4" fillId="5" borderId="16" xfId="2" applyFont="1" applyFill="1" applyBorder="1" applyAlignment="1" applyProtection="1">
      <alignment horizontal="center" vertical="center" wrapText="1"/>
      <protection locked="0"/>
    </xf>
    <xf numFmtId="0" fontId="4" fillId="5" borderId="2" xfId="2" applyFont="1" applyFill="1" applyBorder="1" applyAlignment="1" applyProtection="1">
      <alignment horizontal="center" vertical="center" wrapText="1"/>
      <protection locked="0"/>
    </xf>
    <xf numFmtId="0" fontId="4" fillId="5" borderId="13" xfId="2" applyFont="1" applyFill="1" applyBorder="1" applyAlignment="1" applyProtection="1">
      <alignment horizontal="center" vertical="center" wrapText="1"/>
      <protection locked="0"/>
    </xf>
    <xf numFmtId="0" fontId="4" fillId="0" borderId="35"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50" fillId="0" borderId="52" xfId="2" applyFont="1" applyBorder="1" applyAlignment="1">
      <alignment horizontal="center" vertical="center"/>
    </xf>
    <xf numFmtId="0" fontId="50" fillId="0" borderId="53" xfId="2" applyFont="1" applyBorder="1" applyAlignment="1">
      <alignment horizontal="center" vertical="center"/>
    </xf>
    <xf numFmtId="0" fontId="58" fillId="0" borderId="53" xfId="2" applyFont="1" applyBorder="1" applyAlignment="1">
      <alignment horizontal="center" vertical="center" textRotation="255"/>
    </xf>
    <xf numFmtId="0" fontId="58" fillId="0" borderId="66" xfId="2" applyFont="1" applyBorder="1" applyAlignment="1">
      <alignment horizontal="center" vertical="center" textRotation="255"/>
    </xf>
    <xf numFmtId="0" fontId="4" fillId="0" borderId="35" xfId="2" applyFont="1" applyBorder="1" applyAlignment="1">
      <alignment horizontal="center" vertical="center" wrapText="1"/>
    </xf>
    <xf numFmtId="0" fontId="4" fillId="0" borderId="37" xfId="2" applyFont="1" applyBorder="1" applyAlignment="1">
      <alignment horizontal="center" vertical="center" wrapText="1"/>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4" fillId="0" borderId="35" xfId="2" applyFont="1" applyBorder="1" applyAlignment="1">
      <alignment horizontal="center" vertical="center" shrinkToFit="1" readingOrder="1"/>
    </xf>
    <xf numFmtId="0" fontId="4" fillId="0" borderId="37" xfId="2" applyFont="1" applyBorder="1" applyAlignment="1">
      <alignment horizontal="center" vertical="center" shrinkToFit="1" readingOrder="1"/>
    </xf>
    <xf numFmtId="0" fontId="4" fillId="0" borderId="35" xfId="2" quotePrefix="1" applyFont="1" applyBorder="1" applyAlignment="1">
      <alignment horizontal="center" vertical="center"/>
    </xf>
    <xf numFmtId="0" fontId="4" fillId="0" borderId="37" xfId="2" applyFont="1" applyBorder="1" applyAlignment="1">
      <alignment horizontal="center" vertical="center"/>
    </xf>
    <xf numFmtId="0" fontId="4" fillId="0" borderId="35" xfId="2" applyFont="1" applyFill="1" applyBorder="1" applyAlignment="1">
      <alignment horizontal="center" vertical="center" shrinkToFit="1" readingOrder="1"/>
    </xf>
    <xf numFmtId="0" fontId="4" fillId="0" borderId="37" xfId="2" applyFont="1" applyFill="1" applyBorder="1" applyAlignment="1">
      <alignment horizontal="center" vertical="center" shrinkToFit="1" readingOrder="1"/>
    </xf>
    <xf numFmtId="0" fontId="75" fillId="4" borderId="11" xfId="4" applyFont="1" applyFill="1" applyBorder="1" applyAlignment="1" applyProtection="1">
      <alignment horizontal="center" vertical="center" wrapText="1"/>
      <protection locked="0"/>
    </xf>
    <xf numFmtId="0" fontId="75" fillId="4" borderId="17" xfId="4" applyFont="1" applyFill="1" applyBorder="1" applyAlignment="1" applyProtection="1">
      <alignment horizontal="center" vertical="center" wrapText="1"/>
      <protection locked="0"/>
    </xf>
    <xf numFmtId="0" fontId="75" fillId="4" borderId="8" xfId="4" applyFont="1" applyFill="1" applyBorder="1" applyAlignment="1" applyProtection="1">
      <alignment horizontal="center" vertical="center" wrapText="1"/>
      <protection locked="0"/>
    </xf>
    <xf numFmtId="0" fontId="75" fillId="4" borderId="12" xfId="4" applyFont="1" applyFill="1" applyBorder="1" applyAlignment="1" applyProtection="1">
      <alignment horizontal="center" vertical="center" wrapText="1"/>
      <protection locked="0"/>
    </xf>
    <xf numFmtId="0" fontId="47" fillId="2" borderId="11" xfId="4" applyFont="1" applyFill="1" applyBorder="1" applyAlignment="1" applyProtection="1">
      <alignment horizontal="center" vertical="center" wrapText="1"/>
      <protection locked="0"/>
    </xf>
    <xf numFmtId="0" fontId="47" fillId="2" borderId="17" xfId="4" applyFont="1" applyFill="1" applyBorder="1" applyAlignment="1" applyProtection="1">
      <alignment horizontal="center" vertical="center" wrapText="1"/>
      <protection locked="0"/>
    </xf>
    <xf numFmtId="0" fontId="47" fillId="2" borderId="8" xfId="4" applyFont="1" applyFill="1" applyBorder="1" applyAlignment="1" applyProtection="1">
      <alignment horizontal="center" vertical="center" wrapText="1"/>
      <protection locked="0"/>
    </xf>
    <xf numFmtId="0" fontId="47" fillId="2" borderId="12" xfId="4" applyFont="1" applyFill="1" applyBorder="1" applyAlignment="1" applyProtection="1">
      <alignment horizontal="center" vertical="center" wrapText="1"/>
      <protection locked="0"/>
    </xf>
    <xf numFmtId="184" fontId="37" fillId="0" borderId="49" xfId="2" applyNumberFormat="1" applyFont="1" applyBorder="1" applyAlignment="1">
      <alignment horizontal="center" vertical="center"/>
    </xf>
    <xf numFmtId="184" fontId="37" fillId="0" borderId="51" xfId="2" applyNumberFormat="1" applyFont="1" applyBorder="1" applyAlignment="1">
      <alignment horizontal="center" vertical="center"/>
    </xf>
    <xf numFmtId="0" fontId="60" fillId="0" borderId="49" xfId="0" applyFont="1" applyBorder="1" applyAlignment="1" applyProtection="1">
      <alignment horizontal="center" vertical="center" shrinkToFit="1"/>
    </xf>
    <xf numFmtId="0" fontId="35" fillId="0" borderId="49" xfId="0" applyFont="1" applyBorder="1" applyAlignment="1" applyProtection="1">
      <alignment horizontal="center" vertical="center" shrinkToFit="1"/>
    </xf>
    <xf numFmtId="185" fontId="28" fillId="3" borderId="7" xfId="0" applyNumberFormat="1" applyFont="1" applyFill="1" applyBorder="1" applyAlignment="1" applyProtection="1">
      <alignment horizontal="center" vertical="center"/>
    </xf>
    <xf numFmtId="185" fontId="53" fillId="3" borderId="0" xfId="0" applyNumberFormat="1" applyFont="1" applyFill="1" applyBorder="1" applyAlignment="1" applyProtection="1">
      <alignment horizontal="left" vertical="center"/>
    </xf>
    <xf numFmtId="0" fontId="28" fillId="3" borderId="18"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8" fillId="3" borderId="19" xfId="0" applyFont="1" applyFill="1" applyBorder="1" applyAlignment="1" applyProtection="1">
      <alignment horizontal="center" vertical="center"/>
    </xf>
    <xf numFmtId="0" fontId="28" fillId="3" borderId="16"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8" fillId="5" borderId="18" xfId="0" applyFont="1" applyFill="1" applyBorder="1" applyAlignment="1" applyProtection="1">
      <alignment horizontal="left" vertical="center" shrinkToFit="1"/>
      <protection locked="0"/>
    </xf>
    <xf numFmtId="0" fontId="28" fillId="5" borderId="1" xfId="0" applyFont="1" applyFill="1" applyBorder="1" applyAlignment="1" applyProtection="1">
      <alignment horizontal="left" vertical="center" shrinkToFit="1"/>
      <protection locked="0"/>
    </xf>
    <xf numFmtId="0" fontId="28" fillId="5" borderId="19" xfId="0" applyFont="1" applyFill="1" applyBorder="1" applyAlignment="1" applyProtection="1">
      <alignment horizontal="left" vertical="center" shrinkToFit="1"/>
      <protection locked="0"/>
    </xf>
    <xf numFmtId="185" fontId="28" fillId="5" borderId="75" xfId="0" applyNumberFormat="1" applyFont="1" applyFill="1" applyBorder="1" applyAlignment="1" applyProtection="1">
      <alignment horizontal="right" vertical="center"/>
      <protection locked="0"/>
    </xf>
    <xf numFmtId="185" fontId="28" fillId="5" borderId="78" xfId="0" applyNumberFormat="1" applyFont="1" applyFill="1" applyBorder="1" applyAlignment="1" applyProtection="1">
      <alignment horizontal="right" vertical="center"/>
      <protection locked="0"/>
    </xf>
    <xf numFmtId="185" fontId="28" fillId="3" borderId="77" xfId="0" applyNumberFormat="1" applyFont="1" applyFill="1" applyBorder="1" applyAlignment="1" applyProtection="1">
      <alignment horizontal="right" vertical="center"/>
    </xf>
    <xf numFmtId="185" fontId="28" fillId="3" borderId="75" xfId="0" applyNumberFormat="1" applyFont="1" applyFill="1" applyBorder="1" applyAlignment="1" applyProtection="1">
      <alignment horizontal="right" vertical="center"/>
    </xf>
    <xf numFmtId="0" fontId="28" fillId="3" borderId="21" xfId="0" applyFont="1" applyFill="1" applyBorder="1" applyAlignment="1" applyProtection="1">
      <alignment horizontal="distributed" vertical="center" justifyLastLine="1"/>
    </xf>
    <xf numFmtId="0" fontId="28" fillId="3" borderId="76" xfId="0" applyFont="1" applyFill="1" applyBorder="1" applyAlignment="1" applyProtection="1">
      <alignment horizontal="distributed" vertical="center" justifyLastLine="1"/>
    </xf>
    <xf numFmtId="0" fontId="28" fillId="3" borderId="27" xfId="0" applyFont="1" applyFill="1" applyBorder="1" applyAlignment="1" applyProtection="1">
      <alignment horizontal="distributed" vertical="center" justifyLastLine="1"/>
    </xf>
    <xf numFmtId="185" fontId="28" fillId="5" borderId="21" xfId="0" applyNumberFormat="1" applyFont="1" applyFill="1" applyBorder="1" applyAlignment="1" applyProtection="1">
      <alignment horizontal="right" vertical="center"/>
      <protection locked="0"/>
    </xf>
    <xf numFmtId="185" fontId="28" fillId="5" borderId="76" xfId="0" applyNumberFormat="1" applyFont="1" applyFill="1" applyBorder="1" applyAlignment="1" applyProtection="1">
      <alignment horizontal="right" vertical="center"/>
      <protection locked="0"/>
    </xf>
    <xf numFmtId="185" fontId="28" fillId="3" borderId="27" xfId="0" applyNumberFormat="1" applyFont="1" applyFill="1" applyBorder="1" applyAlignment="1" applyProtection="1">
      <alignment horizontal="right" vertical="center"/>
    </xf>
    <xf numFmtId="185" fontId="28" fillId="3" borderId="21" xfId="0" applyNumberFormat="1" applyFont="1" applyFill="1" applyBorder="1" applyAlignment="1" applyProtection="1">
      <alignment horizontal="right" vertical="center"/>
    </xf>
    <xf numFmtId="0" fontId="28" fillId="5" borderId="15" xfId="0" applyFont="1" applyFill="1" applyBorder="1" applyAlignment="1" applyProtection="1">
      <alignment horizontal="left" vertical="center" shrinkToFit="1"/>
      <protection locked="0"/>
    </xf>
    <xf numFmtId="0" fontId="28" fillId="5" borderId="14" xfId="0" applyFont="1" applyFill="1" applyBorder="1" applyAlignment="1" applyProtection="1">
      <alignment horizontal="left" vertical="center" shrinkToFit="1"/>
      <protection locked="0"/>
    </xf>
    <xf numFmtId="0" fontId="28" fillId="5" borderId="27" xfId="0" applyFont="1" applyFill="1" applyBorder="1" applyAlignment="1" applyProtection="1">
      <alignment horizontal="left" vertical="center" shrinkToFit="1"/>
      <protection locked="0"/>
    </xf>
    <xf numFmtId="185" fontId="28" fillId="3" borderId="20" xfId="0" applyNumberFormat="1" applyFont="1" applyFill="1" applyBorder="1" applyAlignment="1" applyProtection="1">
      <alignment horizontal="right" vertical="center"/>
    </xf>
    <xf numFmtId="185" fontId="28" fillId="3" borderId="79" xfId="0" applyNumberFormat="1" applyFont="1" applyFill="1" applyBorder="1" applyAlignment="1" applyProtection="1">
      <alignment horizontal="right" vertical="center"/>
    </xf>
    <xf numFmtId="185" fontId="28" fillId="3" borderId="13" xfId="0" applyNumberFormat="1" applyFont="1" applyFill="1" applyBorder="1" applyAlignment="1" applyProtection="1">
      <alignment horizontal="right" vertical="center"/>
    </xf>
    <xf numFmtId="0" fontId="28" fillId="3" borderId="21" xfId="0" applyFont="1" applyFill="1" applyBorder="1" applyAlignment="1" applyProtection="1">
      <alignment horizontal="center" vertical="center"/>
    </xf>
    <xf numFmtId="0" fontId="28" fillId="3" borderId="75" xfId="0" applyFont="1" applyFill="1" applyBorder="1" applyAlignment="1" applyProtection="1">
      <alignment horizontal="center" vertical="center"/>
    </xf>
    <xf numFmtId="0" fontId="28" fillId="3" borderId="20" xfId="0" applyFont="1" applyFill="1" applyBorder="1" applyAlignment="1" applyProtection="1">
      <alignment horizontal="center" vertical="center"/>
    </xf>
    <xf numFmtId="0" fontId="27" fillId="3" borderId="2" xfId="0" applyFont="1" applyFill="1" applyBorder="1" applyAlignment="1" applyProtection="1">
      <alignment horizontal="distributed" vertical="center"/>
    </xf>
    <xf numFmtId="0" fontId="28" fillId="5" borderId="2" xfId="0" applyFont="1" applyFill="1" applyBorder="1" applyAlignment="1" applyProtection="1">
      <alignment horizontal="left" vertical="center" shrinkToFit="1"/>
      <protection locked="0"/>
    </xf>
    <xf numFmtId="0" fontId="27" fillId="5" borderId="2" xfId="0" applyFont="1" applyFill="1" applyBorder="1" applyAlignment="1" applyProtection="1">
      <alignment horizontal="left" vertical="center" shrinkToFit="1"/>
      <protection locked="0"/>
    </xf>
    <xf numFmtId="0" fontId="27" fillId="3" borderId="0" xfId="0" applyFont="1" applyFill="1" applyAlignment="1" applyProtection="1">
      <alignment horizontal="left" vertical="center"/>
    </xf>
    <xf numFmtId="0" fontId="28" fillId="3" borderId="2" xfId="0" applyFont="1" applyFill="1" applyBorder="1" applyAlignment="1" applyProtection="1">
      <alignment horizontal="left" vertical="center" shrinkToFit="1"/>
    </xf>
    <xf numFmtId="0" fontId="27" fillId="3" borderId="2" xfId="0" applyFont="1" applyFill="1" applyBorder="1" applyAlignment="1" applyProtection="1">
      <alignment horizontal="left" vertical="center" shrinkToFit="1"/>
    </xf>
    <xf numFmtId="0" fontId="28" fillId="3" borderId="0" xfId="0" applyFont="1" applyFill="1" applyAlignment="1" applyProtection="1">
      <alignment horizontal="left" vertical="center" wrapText="1"/>
    </xf>
    <xf numFmtId="0" fontId="27" fillId="3" borderId="0" xfId="0" applyFont="1" applyFill="1" applyAlignment="1" applyProtection="1">
      <alignment horizontal="left" vertical="center" wrapText="1"/>
    </xf>
    <xf numFmtId="0" fontId="28" fillId="3" borderId="21" xfId="0" applyFont="1" applyFill="1" applyBorder="1" applyAlignment="1" applyProtection="1">
      <alignment horizontal="center" vertical="center" wrapText="1"/>
    </xf>
    <xf numFmtId="0" fontId="28" fillId="0" borderId="0" xfId="0" applyFont="1" applyAlignment="1" applyProtection="1">
      <alignment horizontal="center" vertical="center"/>
    </xf>
    <xf numFmtId="0" fontId="26" fillId="0" borderId="0" xfId="0" applyFont="1" applyAlignment="1" applyProtection="1">
      <alignment horizontal="center" vertical="center"/>
    </xf>
    <xf numFmtId="0" fontId="55" fillId="3" borderId="0" xfId="0" applyFont="1" applyFill="1" applyAlignment="1" applyProtection="1">
      <alignment horizontal="center" vertical="center"/>
    </xf>
    <xf numFmtId="176" fontId="28" fillId="3" borderId="0" xfId="0" applyNumberFormat="1"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1" fillId="3" borderId="21" xfId="0" applyFont="1" applyFill="1" applyBorder="1" applyAlignment="1" applyProtection="1">
      <alignment horizontal="center" vertical="center" wrapText="1"/>
    </xf>
    <xf numFmtId="0" fontId="51" fillId="3" borderId="21" xfId="0" applyFont="1" applyFill="1" applyBorder="1" applyAlignment="1" applyProtection="1">
      <alignment horizontal="center" vertical="center"/>
    </xf>
    <xf numFmtId="181" fontId="28" fillId="5" borderId="0" xfId="0" applyNumberFormat="1" applyFont="1" applyFill="1" applyBorder="1" applyAlignment="1" applyProtection="1">
      <alignment horizontal="right" vertical="center" shrinkToFit="1"/>
      <protection locked="0"/>
    </xf>
    <xf numFmtId="182" fontId="28" fillId="5" borderId="0" xfId="0" applyNumberFormat="1" applyFont="1" applyFill="1" applyBorder="1" applyAlignment="1" applyProtection="1">
      <alignment horizontal="right" vertical="center" shrinkToFit="1"/>
      <protection locked="0"/>
    </xf>
    <xf numFmtId="179" fontId="28" fillId="0" borderId="0" xfId="0" applyNumberFormat="1" applyFont="1" applyBorder="1" applyAlignment="1" applyProtection="1">
      <alignment horizontal="center" vertical="center" shrinkToFit="1"/>
    </xf>
    <xf numFmtId="0" fontId="35" fillId="3" borderId="21" xfId="0" applyFont="1" applyFill="1" applyBorder="1" applyAlignment="1" applyProtection="1">
      <alignment horizontal="center" vertical="center"/>
    </xf>
    <xf numFmtId="0" fontId="35" fillId="3" borderId="21" xfId="0" applyFont="1" applyFill="1" applyBorder="1" applyAlignment="1" applyProtection="1">
      <alignment horizontal="center" vertical="center" shrinkToFit="1"/>
    </xf>
    <xf numFmtId="0" fontId="35" fillId="0" borderId="95" xfId="0" applyFont="1" applyFill="1" applyBorder="1" applyAlignment="1" applyProtection="1">
      <alignment horizontal="center" vertical="center"/>
    </xf>
    <xf numFmtId="0" fontId="35" fillId="0" borderId="21" xfId="0" applyFont="1" applyFill="1" applyBorder="1" applyAlignment="1" applyProtection="1">
      <alignment horizontal="center" vertical="center" shrinkToFit="1"/>
    </xf>
    <xf numFmtId="0" fontId="35" fillId="0" borderId="21" xfId="0" applyFont="1" applyFill="1" applyBorder="1" applyAlignment="1" applyProtection="1">
      <alignment horizontal="center" vertical="center"/>
    </xf>
    <xf numFmtId="0" fontId="28" fillId="3" borderId="21"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19"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13" xfId="0" applyFont="1" applyFill="1" applyBorder="1" applyAlignment="1">
      <alignment horizontal="center" vertical="center"/>
    </xf>
    <xf numFmtId="185" fontId="28" fillId="3" borderId="27" xfId="0" applyNumberFormat="1" applyFont="1" applyFill="1" applyBorder="1" applyAlignment="1">
      <alignment horizontal="right" vertical="center"/>
    </xf>
    <xf numFmtId="185" fontId="28" fillId="3" borderId="21" xfId="0" applyNumberFormat="1" applyFont="1" applyFill="1" applyBorder="1" applyAlignment="1">
      <alignment horizontal="right" vertical="center"/>
    </xf>
    <xf numFmtId="0" fontId="28" fillId="3" borderId="21" xfId="0" applyFont="1" applyFill="1" applyBorder="1" applyAlignment="1">
      <alignment horizontal="distributed" vertical="center" justifyLastLine="1"/>
    </xf>
    <xf numFmtId="0" fontId="28" fillId="3" borderId="76" xfId="0" applyFont="1" applyFill="1" applyBorder="1" applyAlignment="1">
      <alignment horizontal="distributed" vertical="center" justifyLastLine="1"/>
    </xf>
    <xf numFmtId="0" fontId="28" fillId="3" borderId="27" xfId="0" applyFont="1" applyFill="1" applyBorder="1" applyAlignment="1">
      <alignment horizontal="distributed" vertical="center" justifyLastLine="1"/>
    </xf>
    <xf numFmtId="0" fontId="28" fillId="3" borderId="20" xfId="0" applyFont="1" applyFill="1" applyBorder="1" applyAlignment="1">
      <alignment horizontal="center" vertical="center"/>
    </xf>
    <xf numFmtId="185" fontId="28" fillId="3" borderId="20" xfId="0" applyNumberFormat="1" applyFont="1" applyFill="1" applyBorder="1" applyAlignment="1">
      <alignment horizontal="right" vertical="center"/>
    </xf>
    <xf numFmtId="185" fontId="28" fillId="3" borderId="79" xfId="0" applyNumberFormat="1" applyFont="1" applyFill="1" applyBorder="1" applyAlignment="1">
      <alignment horizontal="right" vertical="center"/>
    </xf>
    <xf numFmtId="185" fontId="28" fillId="3" borderId="13" xfId="0" applyNumberFormat="1" applyFont="1" applyFill="1" applyBorder="1" applyAlignment="1">
      <alignment horizontal="right" vertical="center"/>
    </xf>
    <xf numFmtId="0" fontId="28" fillId="3" borderId="75" xfId="0" applyFont="1" applyFill="1" applyBorder="1" applyAlignment="1">
      <alignment horizontal="center" vertical="center"/>
    </xf>
    <xf numFmtId="185" fontId="28" fillId="3" borderId="77" xfId="0" applyNumberFormat="1" applyFont="1" applyFill="1" applyBorder="1" applyAlignment="1">
      <alignment horizontal="right" vertical="center"/>
    </xf>
    <xf numFmtId="185" fontId="28" fillId="3" borderId="75" xfId="0" applyNumberFormat="1" applyFont="1" applyFill="1" applyBorder="1" applyAlignment="1">
      <alignment horizontal="right" vertical="center"/>
    </xf>
    <xf numFmtId="0" fontId="53" fillId="3" borderId="0" xfId="0" applyFont="1" applyFill="1" applyAlignment="1">
      <alignment horizontal="center" vertical="center"/>
    </xf>
    <xf numFmtId="0" fontId="60" fillId="3" borderId="5"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15"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3" borderId="27" xfId="0" applyFont="1" applyFill="1" applyBorder="1" applyAlignment="1">
      <alignment horizontal="center" vertical="center" wrapText="1"/>
    </xf>
    <xf numFmtId="184" fontId="28" fillId="5" borderId="25" xfId="0" applyNumberFormat="1" applyFont="1" applyFill="1" applyBorder="1" applyAlignment="1" applyProtection="1">
      <alignment horizontal="right" vertical="center"/>
      <protection locked="0"/>
    </xf>
    <xf numFmtId="184" fontId="28" fillId="5" borderId="21" xfId="0" applyNumberFormat="1" applyFont="1" applyFill="1" applyBorder="1" applyAlignment="1" applyProtection="1">
      <alignment horizontal="right" vertical="center"/>
      <protection locked="0"/>
    </xf>
    <xf numFmtId="188" fontId="28" fillId="5" borderId="21" xfId="0" applyNumberFormat="1" applyFont="1" applyFill="1" applyBorder="1" applyAlignment="1" applyProtection="1">
      <alignment horizontal="right" vertical="center"/>
      <protection locked="0"/>
    </xf>
    <xf numFmtId="188" fontId="28" fillId="5" borderId="26" xfId="0" applyNumberFormat="1" applyFont="1" applyFill="1" applyBorder="1" applyAlignment="1" applyProtection="1">
      <alignment horizontal="right" vertical="center"/>
      <protection locked="0"/>
    </xf>
    <xf numFmtId="184" fontId="28" fillId="5" borderId="67" xfId="0" applyNumberFormat="1" applyFont="1" applyFill="1" applyBorder="1" applyAlignment="1" applyProtection="1">
      <alignment horizontal="right" vertical="center"/>
      <protection locked="0"/>
    </xf>
    <xf numFmtId="184" fontId="28" fillId="5" borderId="28" xfId="0" applyNumberFormat="1" applyFont="1" applyFill="1" applyBorder="1" applyAlignment="1" applyProtection="1">
      <alignment horizontal="right" vertical="center"/>
      <protection locked="0"/>
    </xf>
    <xf numFmtId="188" fontId="28" fillId="5" borderId="28" xfId="0" applyNumberFormat="1" applyFont="1" applyFill="1" applyBorder="1" applyAlignment="1" applyProtection="1">
      <alignment horizontal="right" vertical="center"/>
      <protection locked="0"/>
    </xf>
    <xf numFmtId="188" fontId="28" fillId="5" borderId="29" xfId="0" applyNumberFormat="1" applyFont="1" applyFill="1" applyBorder="1" applyAlignment="1" applyProtection="1">
      <alignment horizontal="right" vertical="center"/>
      <protection locked="0"/>
    </xf>
    <xf numFmtId="184" fontId="28" fillId="5" borderId="61" xfId="0" applyNumberFormat="1" applyFont="1" applyFill="1" applyBorder="1" applyAlignment="1" applyProtection="1">
      <alignment horizontal="right" vertical="center"/>
      <protection locked="0"/>
    </xf>
    <xf numFmtId="184" fontId="28" fillId="5" borderId="20" xfId="0" applyNumberFormat="1" applyFont="1" applyFill="1" applyBorder="1" applyAlignment="1" applyProtection="1">
      <alignment horizontal="right" vertical="center"/>
      <protection locked="0"/>
    </xf>
    <xf numFmtId="188" fontId="28" fillId="5" borderId="20" xfId="0" applyNumberFormat="1" applyFont="1" applyFill="1" applyBorder="1" applyAlignment="1" applyProtection="1">
      <alignment horizontal="right" vertical="center"/>
      <protection locked="0"/>
    </xf>
    <xf numFmtId="188" fontId="28" fillId="5" borderId="89" xfId="0" applyNumberFormat="1" applyFont="1" applyFill="1" applyBorder="1" applyAlignment="1" applyProtection="1">
      <alignment horizontal="right" vertical="center"/>
      <protection locked="0"/>
    </xf>
    <xf numFmtId="0" fontId="28" fillId="0" borderId="9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63" xfId="0" applyFont="1" applyFill="1" applyBorder="1" applyAlignment="1">
      <alignment horizontal="center" vertical="center"/>
    </xf>
    <xf numFmtId="0" fontId="28" fillId="3" borderId="90" xfId="0" applyFont="1" applyFill="1" applyBorder="1" applyAlignment="1">
      <alignment horizontal="center" vertical="center"/>
    </xf>
    <xf numFmtId="0" fontId="28" fillId="3" borderId="91" xfId="0" applyFont="1" applyFill="1" applyBorder="1" applyAlignment="1">
      <alignment horizontal="center" vertical="center"/>
    </xf>
    <xf numFmtId="0" fontId="28" fillId="3" borderId="63" xfId="0" applyFont="1" applyFill="1" applyBorder="1" applyAlignment="1">
      <alignment horizontal="center" vertical="center"/>
    </xf>
    <xf numFmtId="186" fontId="8" fillId="5" borderId="0" xfId="0" applyNumberFormat="1" applyFont="1" applyFill="1" applyBorder="1" applyAlignment="1" applyProtection="1">
      <alignment horizontal="right" vertical="center" shrinkToFit="1"/>
      <protection locked="0"/>
    </xf>
    <xf numFmtId="187" fontId="8" fillId="5" borderId="0" xfId="0" applyNumberFormat="1" applyFont="1" applyFill="1" applyBorder="1" applyAlignment="1" applyProtection="1">
      <alignment horizontal="right" vertical="center" shrinkToFit="1"/>
      <protection locked="0"/>
    </xf>
    <xf numFmtId="185" fontId="53" fillId="3" borderId="0" xfId="0" applyNumberFormat="1" applyFont="1" applyFill="1" applyAlignment="1">
      <alignment horizontal="left" vertical="center"/>
    </xf>
    <xf numFmtId="185" fontId="28" fillId="3" borderId="7" xfId="0" applyNumberFormat="1" applyFont="1" applyFill="1" applyBorder="1" applyAlignment="1">
      <alignment horizontal="center"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63" xfId="0" applyFont="1" applyBorder="1" applyAlignment="1">
      <alignment horizontal="center" vertical="center"/>
    </xf>
    <xf numFmtId="0" fontId="27" fillId="3" borderId="0" xfId="0" applyFont="1" applyFill="1" applyAlignment="1">
      <alignment horizontal="left" vertical="center" wrapText="1"/>
    </xf>
    <xf numFmtId="186" fontId="8" fillId="5" borderId="0" xfId="0" applyNumberFormat="1" applyFont="1" applyFill="1" applyAlignment="1" applyProtection="1">
      <alignment horizontal="right" vertical="center" shrinkToFit="1"/>
      <protection locked="0"/>
    </xf>
    <xf numFmtId="187" fontId="8" fillId="5" borderId="0" xfId="0" applyNumberFormat="1" applyFont="1" applyFill="1" applyAlignment="1" applyProtection="1">
      <alignment horizontal="right" vertical="center" shrinkToFit="1"/>
      <protection locked="0"/>
    </xf>
    <xf numFmtId="0" fontId="27" fillId="3" borderId="2" xfId="0" applyFont="1" applyFill="1" applyBorder="1" applyAlignment="1">
      <alignment horizontal="distributed" vertical="center"/>
    </xf>
    <xf numFmtId="0" fontId="28" fillId="3" borderId="2" xfId="0" applyFont="1" applyFill="1" applyBorder="1" applyAlignment="1">
      <alignment horizontal="left" vertical="center" shrinkToFit="1"/>
    </xf>
    <xf numFmtId="0" fontId="27" fillId="3" borderId="2" xfId="0" applyFont="1" applyFill="1" applyBorder="1" applyAlignment="1">
      <alignment horizontal="left" vertical="center" shrinkToFit="1"/>
    </xf>
    <xf numFmtId="0" fontId="55" fillId="3" borderId="0" xfId="0" applyFont="1" applyFill="1" applyAlignment="1">
      <alignment horizontal="center" vertical="center"/>
    </xf>
    <xf numFmtId="176" fontId="28" fillId="3" borderId="0" xfId="0" applyNumberFormat="1" applyFont="1" applyFill="1" applyAlignment="1">
      <alignment horizontal="center" vertical="center"/>
    </xf>
    <xf numFmtId="0" fontId="27" fillId="3" borderId="0" xfId="0" applyFont="1" applyFill="1" applyAlignment="1">
      <alignment horizontal="left" vertical="center"/>
    </xf>
    <xf numFmtId="0" fontId="28" fillId="3" borderId="21" xfId="0" applyFont="1" applyFill="1" applyBorder="1" applyAlignment="1">
      <alignment horizontal="center" vertical="center" justifyLastLine="1"/>
    </xf>
    <xf numFmtId="0" fontId="28" fillId="3" borderId="15" xfId="0" applyFont="1" applyFill="1" applyBorder="1" applyAlignment="1">
      <alignment horizontal="center" vertical="center" justifyLastLine="1"/>
    </xf>
    <xf numFmtId="0" fontId="28" fillId="3" borderId="14" xfId="0" applyFont="1" applyFill="1" applyBorder="1" applyAlignment="1">
      <alignment horizontal="center" vertical="center" justifyLastLine="1"/>
    </xf>
    <xf numFmtId="0" fontId="28" fillId="3" borderId="27" xfId="0" applyFont="1" applyFill="1" applyBorder="1" applyAlignment="1">
      <alignment horizontal="center" vertical="center" justifyLastLine="1"/>
    </xf>
    <xf numFmtId="185" fontId="28" fillId="5" borderId="15" xfId="0" applyNumberFormat="1" applyFont="1" applyFill="1" applyBorder="1" applyAlignment="1" applyProtection="1">
      <alignment horizontal="right" vertical="center"/>
      <protection locked="0"/>
    </xf>
    <xf numFmtId="185" fontId="28" fillId="5" borderId="14" xfId="0" applyNumberFormat="1" applyFont="1" applyFill="1" applyBorder="1" applyAlignment="1" applyProtection="1">
      <alignment horizontal="right" vertical="center"/>
      <protection locked="0"/>
    </xf>
    <xf numFmtId="185" fontId="28" fillId="5" borderId="27" xfId="0" applyNumberFormat="1" applyFont="1" applyFill="1" applyBorder="1" applyAlignment="1" applyProtection="1">
      <alignment horizontal="right" vertical="center"/>
      <protection locked="0"/>
    </xf>
    <xf numFmtId="0" fontId="47" fillId="2" borderId="9" xfId="4" applyFont="1" applyFill="1" applyBorder="1" applyAlignment="1" applyProtection="1">
      <alignment horizontal="center" vertical="center" wrapText="1"/>
      <protection locked="0"/>
    </xf>
    <xf numFmtId="0" fontId="47" fillId="2" borderId="10" xfId="4" applyFont="1" applyFill="1" applyBorder="1" applyAlignment="1" applyProtection="1">
      <alignment horizontal="center" vertical="center" wrapText="1"/>
      <protection locked="0"/>
    </xf>
    <xf numFmtId="0" fontId="28" fillId="3" borderId="18" xfId="0" applyFont="1" applyFill="1" applyBorder="1" applyAlignment="1">
      <alignment horizontal="center" vertical="center" wrapText="1"/>
    </xf>
    <xf numFmtId="0" fontId="28" fillId="3" borderId="0" xfId="0" applyFont="1" applyFill="1" applyAlignment="1">
      <alignment horizontal="left" vertical="top" wrapText="1"/>
    </xf>
    <xf numFmtId="0" fontId="28" fillId="5" borderId="15" xfId="6" applyFont="1" applyFill="1" applyBorder="1" applyAlignment="1" applyProtection="1">
      <alignment horizontal="left" vertical="center" shrinkToFit="1"/>
      <protection locked="0"/>
    </xf>
    <xf numFmtId="0" fontId="28" fillId="5" borderId="14" xfId="6" applyFont="1" applyFill="1" applyBorder="1" applyAlignment="1" applyProtection="1">
      <alignment horizontal="left" vertical="center" shrinkToFit="1"/>
      <protection locked="0"/>
    </xf>
    <xf numFmtId="0" fontId="28" fillId="5" borderId="27" xfId="6" applyFont="1" applyFill="1" applyBorder="1" applyAlignment="1" applyProtection="1">
      <alignment horizontal="left" vertical="center" shrinkToFit="1"/>
      <protection locked="0"/>
    </xf>
    <xf numFmtId="0" fontId="28" fillId="0" borderId="21" xfId="6" applyFont="1" applyFill="1" applyBorder="1" applyAlignment="1">
      <alignment horizontal="center" vertical="center" wrapText="1"/>
    </xf>
    <xf numFmtId="0" fontId="28" fillId="0" borderId="21" xfId="6" applyFont="1" applyFill="1" applyBorder="1" applyAlignment="1">
      <alignment horizontal="center" vertical="center"/>
    </xf>
    <xf numFmtId="0" fontId="27" fillId="3" borderId="0" xfId="6" applyFont="1" applyFill="1" applyAlignment="1">
      <alignment horizontal="left" vertical="center" wrapText="1"/>
    </xf>
    <xf numFmtId="0" fontId="35" fillId="3" borderId="21" xfId="6" applyFont="1" applyFill="1" applyBorder="1" applyAlignment="1">
      <alignment horizontal="center" vertical="center"/>
    </xf>
    <xf numFmtId="0" fontId="35" fillId="3" borderId="21" xfId="6" applyFont="1" applyFill="1" applyBorder="1" applyAlignment="1">
      <alignment horizontal="center" vertical="center" shrinkToFit="1"/>
    </xf>
    <xf numFmtId="0" fontId="35" fillId="3" borderId="95" xfId="6" applyFont="1" applyFill="1" applyBorder="1" applyAlignment="1">
      <alignment horizontal="center" vertical="center"/>
    </xf>
    <xf numFmtId="0" fontId="28" fillId="3" borderId="15" xfId="0" applyFont="1" applyFill="1" applyBorder="1" applyAlignment="1">
      <alignment horizontal="center" vertical="center" wrapText="1" justifyLastLine="1"/>
    </xf>
    <xf numFmtId="0" fontId="28" fillId="3" borderId="14" xfId="0" applyFont="1" applyFill="1" applyBorder="1" applyAlignment="1">
      <alignment horizontal="center" vertical="center" wrapText="1" justifyLastLine="1"/>
    </xf>
    <xf numFmtId="0" fontId="28" fillId="3" borderId="27" xfId="0" applyFont="1" applyFill="1" applyBorder="1" applyAlignment="1">
      <alignment horizontal="center" vertical="center" wrapText="1" justifyLastLine="1"/>
    </xf>
    <xf numFmtId="185" fontId="28" fillId="3" borderId="15" xfId="0" applyNumberFormat="1" applyFont="1" applyFill="1" applyBorder="1" applyAlignment="1">
      <alignment horizontal="right" vertical="center"/>
    </xf>
    <xf numFmtId="185" fontId="28" fillId="3" borderId="14" xfId="0" applyNumberFormat="1" applyFont="1" applyFill="1" applyBorder="1" applyAlignment="1">
      <alignment horizontal="right" vertical="center"/>
    </xf>
    <xf numFmtId="38" fontId="28" fillId="3" borderId="7" xfId="9" applyFont="1" applyFill="1" applyBorder="1" applyAlignment="1">
      <alignment horizontal="center" vertical="center"/>
    </xf>
    <xf numFmtId="185" fontId="28" fillId="3" borderId="7" xfId="6" applyNumberFormat="1" applyFont="1" applyFill="1" applyBorder="1" applyAlignment="1">
      <alignment horizontal="center" vertical="center"/>
    </xf>
    <xf numFmtId="185" fontId="28" fillId="3" borderId="0" xfId="6" applyNumberFormat="1" applyFont="1" applyFill="1" applyAlignment="1">
      <alignment horizontal="center" vertical="center"/>
    </xf>
    <xf numFmtId="185" fontId="28" fillId="3" borderId="0" xfId="6" applyNumberFormat="1" applyFont="1" applyFill="1" applyAlignment="1">
      <alignment horizontal="right" vertical="center"/>
    </xf>
    <xf numFmtId="0" fontId="28" fillId="3" borderId="0" xfId="6" applyFont="1" applyFill="1" applyAlignment="1">
      <alignment horizontal="right" vertical="center"/>
    </xf>
    <xf numFmtId="189" fontId="28" fillId="3" borderId="0" xfId="6" applyNumberFormat="1" applyFont="1" applyFill="1" applyAlignment="1">
      <alignment horizontal="center" vertical="center"/>
    </xf>
    <xf numFmtId="0" fontId="55" fillId="3" borderId="0" xfId="6" applyFont="1" applyFill="1" applyAlignment="1">
      <alignment horizontal="center" vertical="center"/>
    </xf>
    <xf numFmtId="0" fontId="27" fillId="3" borderId="0" xfId="6" applyFont="1" applyFill="1" applyAlignment="1">
      <alignment horizontal="left" vertical="center"/>
    </xf>
    <xf numFmtId="0" fontId="27" fillId="3" borderId="2" xfId="6" applyFont="1" applyFill="1" applyBorder="1" applyAlignment="1">
      <alignment horizontal="distributed" vertical="center"/>
    </xf>
    <xf numFmtId="0" fontId="28" fillId="0" borderId="2" xfId="6" applyFont="1" applyFill="1" applyBorder="1" applyAlignment="1" applyProtection="1">
      <alignment horizontal="left" vertical="center" shrinkToFit="1"/>
      <protection locked="0"/>
    </xf>
    <xf numFmtId="0" fontId="28" fillId="5" borderId="2" xfId="6" applyFont="1" applyFill="1" applyBorder="1" applyAlignment="1" applyProtection="1">
      <alignment horizontal="left" vertical="center" shrinkToFit="1"/>
      <protection locked="0"/>
    </xf>
    <xf numFmtId="0" fontId="28" fillId="3" borderId="21" xfId="6" applyFont="1" applyFill="1" applyBorder="1" applyAlignment="1">
      <alignment horizontal="center" vertical="center" wrapText="1"/>
    </xf>
    <xf numFmtId="0" fontId="28" fillId="3" borderId="21" xfId="6" applyFont="1" applyFill="1" applyBorder="1" applyAlignment="1">
      <alignment horizontal="center" vertical="center"/>
    </xf>
    <xf numFmtId="0" fontId="60" fillId="3" borderId="18" xfId="6" applyFont="1" applyFill="1" applyBorder="1" applyAlignment="1">
      <alignment horizontal="center" vertical="center" wrapText="1"/>
    </xf>
    <xf numFmtId="0" fontId="60" fillId="3" borderId="1" xfId="6" applyFont="1" applyFill="1" applyBorder="1" applyAlignment="1">
      <alignment horizontal="center" vertical="center"/>
    </xf>
    <xf numFmtId="0" fontId="60" fillId="3" borderId="19" xfId="6" applyFont="1" applyFill="1" applyBorder="1" applyAlignment="1">
      <alignment horizontal="center" vertical="center"/>
    </xf>
    <xf numFmtId="0" fontId="53" fillId="3" borderId="0" xfId="6" applyFont="1" applyFill="1" applyAlignment="1">
      <alignment horizontal="center" vertical="center"/>
    </xf>
    <xf numFmtId="0" fontId="79" fillId="0" borderId="0" xfId="6" applyFont="1" applyAlignment="1">
      <alignment horizontal="left" vertical="center"/>
    </xf>
    <xf numFmtId="181" fontId="28" fillId="5" borderId="0" xfId="8" applyNumberFormat="1" applyFont="1" applyFill="1" applyAlignment="1" applyProtection="1">
      <alignment horizontal="right" vertical="center" shrinkToFit="1"/>
      <protection locked="0"/>
    </xf>
    <xf numFmtId="182" fontId="28" fillId="5" borderId="0" xfId="8" applyNumberFormat="1" applyFont="1" applyFill="1" applyAlignment="1" applyProtection="1">
      <alignment horizontal="right" vertical="center" shrinkToFit="1"/>
      <protection locked="0"/>
    </xf>
    <xf numFmtId="179" fontId="28" fillId="0" borderId="0" xfId="6" applyNumberFormat="1" applyFont="1" applyAlignment="1">
      <alignment horizontal="center" vertical="center" shrinkToFit="1"/>
    </xf>
    <xf numFmtId="185" fontId="28" fillId="3" borderId="0" xfId="6" applyNumberFormat="1" applyFont="1" applyFill="1" applyAlignment="1">
      <alignment horizontal="center" vertical="top"/>
    </xf>
    <xf numFmtId="185" fontId="28" fillId="3" borderId="0" xfId="6" applyNumberFormat="1" applyFont="1" applyFill="1" applyAlignment="1">
      <alignment horizontal="right" vertical="top"/>
    </xf>
    <xf numFmtId="0" fontId="28" fillId="3" borderId="0" xfId="6" applyFont="1" applyFill="1" applyAlignment="1">
      <alignment horizontal="right" vertical="top"/>
    </xf>
    <xf numFmtId="189" fontId="28" fillId="3" borderId="0" xfId="6" applyNumberFormat="1" applyFont="1" applyFill="1" applyAlignment="1">
      <alignment horizontal="center" vertical="top"/>
    </xf>
    <xf numFmtId="0" fontId="60" fillId="3" borderId="21" xfId="0" applyFont="1" applyFill="1" applyBorder="1" applyAlignment="1">
      <alignment horizontal="center" vertical="center" justifyLastLine="1"/>
    </xf>
    <xf numFmtId="0" fontId="109" fillId="3" borderId="35" xfId="5" applyFont="1" applyFill="1" applyBorder="1" applyAlignment="1">
      <alignment horizontal="left" vertical="center" wrapText="1" shrinkToFit="1"/>
    </xf>
    <xf numFmtId="0" fontId="109" fillId="3" borderId="36" xfId="5" applyFont="1" applyFill="1" applyBorder="1" applyAlignment="1">
      <alignment horizontal="left" vertical="center" wrapText="1" shrinkToFit="1"/>
    </xf>
    <xf numFmtId="0" fontId="101" fillId="12" borderId="36" xfId="5" applyFont="1" applyFill="1" applyBorder="1" applyAlignment="1" applyProtection="1">
      <alignment horizontal="left" vertical="top"/>
      <protection locked="0"/>
    </xf>
    <xf numFmtId="0" fontId="101" fillId="12" borderId="37" xfId="5" applyFont="1" applyFill="1" applyBorder="1" applyAlignment="1" applyProtection="1">
      <alignment horizontal="left" vertical="top"/>
      <protection locked="0"/>
    </xf>
    <xf numFmtId="0" fontId="101" fillId="0" borderId="15" xfId="5" applyFont="1" applyBorder="1" applyAlignment="1">
      <alignment horizontal="left" vertical="center"/>
    </xf>
    <xf numFmtId="0" fontId="101" fillId="0" borderId="27" xfId="5" applyFont="1" applyBorder="1" applyAlignment="1">
      <alignment horizontal="left" vertical="center"/>
    </xf>
    <xf numFmtId="0" fontId="101" fillId="0" borderId="15" xfId="5" applyFont="1" applyBorder="1" applyAlignment="1">
      <alignment horizontal="left" vertical="center" wrapText="1"/>
    </xf>
    <xf numFmtId="0" fontId="101" fillId="0" borderId="27" xfId="5" applyFont="1" applyBorder="1" applyAlignment="1">
      <alignment horizontal="left" vertical="center" wrapText="1"/>
    </xf>
    <xf numFmtId="49" fontId="91" fillId="0" borderId="11" xfId="5" applyNumberFormat="1" applyFont="1" applyBorder="1" applyAlignment="1">
      <alignment horizontal="center" vertical="center" textRotation="255" wrapText="1" shrinkToFit="1"/>
    </xf>
    <xf numFmtId="49" fontId="91" fillId="0" borderId="30" xfId="5" applyNumberFormat="1" applyFont="1" applyBorder="1" applyAlignment="1">
      <alignment horizontal="center" vertical="center" textRotation="255" wrapText="1" shrinkToFit="1"/>
    </xf>
    <xf numFmtId="49" fontId="91" fillId="0" borderId="9" xfId="5" applyNumberFormat="1" applyFont="1" applyBorder="1" applyAlignment="1">
      <alignment horizontal="center" vertical="center" textRotation="255" wrapText="1" shrinkToFit="1"/>
    </xf>
    <xf numFmtId="49" fontId="91" fillId="0" borderId="4" xfId="5" applyNumberFormat="1" applyFont="1" applyBorder="1" applyAlignment="1">
      <alignment horizontal="center" vertical="center" textRotation="255" wrapText="1" shrinkToFit="1"/>
    </xf>
    <xf numFmtId="49" fontId="91" fillId="0" borderId="8" xfId="5" applyNumberFormat="1" applyFont="1" applyBorder="1" applyAlignment="1">
      <alignment horizontal="center" vertical="center" textRotation="255" wrapText="1" shrinkToFit="1"/>
    </xf>
    <xf numFmtId="49" fontId="91" fillId="0" borderId="31" xfId="5" applyNumberFormat="1" applyFont="1" applyBorder="1" applyAlignment="1">
      <alignment horizontal="center" vertical="center" textRotation="255" wrapText="1" shrinkToFit="1"/>
    </xf>
    <xf numFmtId="0" fontId="101" fillId="0" borderId="18" xfId="5" applyFont="1" applyBorder="1" applyAlignment="1">
      <alignment horizontal="left" vertical="center" wrapText="1"/>
    </xf>
    <xf numFmtId="0" fontId="101" fillId="0" borderId="19" xfId="5" applyFont="1" applyBorder="1" applyAlignment="1">
      <alignment horizontal="left" vertical="center" wrapText="1"/>
    </xf>
    <xf numFmtId="49" fontId="91" fillId="0" borderId="9" xfId="5" applyNumberFormat="1" applyFont="1" applyBorder="1" applyAlignment="1">
      <alignment horizontal="center" vertical="center" textRotation="255" wrapText="1"/>
    </xf>
    <xf numFmtId="49" fontId="91" fillId="0" borderId="4" xfId="5" applyNumberFormat="1" applyFont="1" applyBorder="1" applyAlignment="1">
      <alignment horizontal="center" vertical="center" textRotation="255" wrapText="1"/>
    </xf>
    <xf numFmtId="49" fontId="91" fillId="0" borderId="8" xfId="5" applyNumberFormat="1" applyFont="1" applyBorder="1" applyAlignment="1">
      <alignment horizontal="center" vertical="center" textRotation="255" wrapText="1"/>
    </xf>
    <xf numFmtId="49" fontId="91" fillId="0" borderId="31" xfId="5" applyNumberFormat="1" applyFont="1" applyBorder="1" applyAlignment="1">
      <alignment horizontal="center" vertical="center" textRotation="255" wrapText="1"/>
    </xf>
    <xf numFmtId="0" fontId="91" fillId="0" borderId="3" xfId="5" applyFont="1" applyBorder="1" applyAlignment="1">
      <alignment horizontal="left" vertical="center" wrapText="1"/>
    </xf>
    <xf numFmtId="0" fontId="91" fillId="0" borderId="0" xfId="5" applyFont="1" applyAlignment="1">
      <alignment horizontal="left" vertical="center" wrapText="1"/>
    </xf>
    <xf numFmtId="0" fontId="91" fillId="0" borderId="10" xfId="5" applyFont="1" applyBorder="1" applyAlignment="1">
      <alignment horizontal="left" vertical="center" wrapText="1"/>
    </xf>
    <xf numFmtId="0" fontId="91" fillId="0" borderId="6" xfId="5" applyFont="1" applyBorder="1" applyAlignment="1">
      <alignment horizontal="left" vertical="center" wrapText="1"/>
    </xf>
    <xf numFmtId="0" fontId="91" fillId="0" borderId="7" xfId="5" applyFont="1" applyBorder="1" applyAlignment="1">
      <alignment horizontal="left" vertical="center" wrapText="1"/>
    </xf>
    <xf numFmtId="0" fontId="91" fillId="0" borderId="12" xfId="5" applyFont="1" applyBorder="1" applyAlignment="1">
      <alignment horizontal="left" vertical="center" wrapText="1"/>
    </xf>
    <xf numFmtId="0" fontId="91" fillId="0" borderId="34" xfId="5" applyFont="1" applyBorder="1" applyAlignment="1">
      <alignment horizontal="center" vertical="center" textRotation="255"/>
    </xf>
    <xf numFmtId="0" fontId="91" fillId="0" borderId="32" xfId="5" applyFont="1" applyBorder="1" applyAlignment="1">
      <alignment horizontal="center" vertical="center" textRotation="255"/>
    </xf>
    <xf numFmtId="0" fontId="91" fillId="0" borderId="33" xfId="5" applyFont="1" applyBorder="1" applyAlignment="1">
      <alignment horizontal="center" vertical="center" textRotation="255"/>
    </xf>
    <xf numFmtId="0" fontId="101" fillId="0" borderId="40" xfId="5" applyFont="1" applyBorder="1" applyAlignment="1">
      <alignment horizontal="center" vertical="center"/>
    </xf>
    <xf numFmtId="0" fontId="101" fillId="0" borderId="42" xfId="5" applyFont="1" applyBorder="1" applyAlignment="1">
      <alignment horizontal="center" vertical="center"/>
    </xf>
    <xf numFmtId="0" fontId="101" fillId="0" borderId="44" xfId="5" applyFont="1" applyBorder="1" applyAlignment="1">
      <alignment horizontal="center" vertical="center"/>
    </xf>
    <xf numFmtId="0" fontId="101" fillId="0" borderId="15" xfId="5" applyFont="1" applyBorder="1" applyAlignment="1">
      <alignment horizontal="left" vertical="top" wrapText="1"/>
    </xf>
    <xf numFmtId="0" fontId="101" fillId="0" borderId="14" xfId="5" applyFont="1" applyBorder="1" applyAlignment="1">
      <alignment horizontal="left" vertical="top" wrapText="1"/>
    </xf>
    <xf numFmtId="0" fontId="101" fillId="0" borderId="27" xfId="5" applyFont="1" applyBorder="1" applyAlignment="1">
      <alignment horizontal="left" vertical="top" wrapText="1"/>
    </xf>
    <xf numFmtId="0" fontId="101" fillId="0" borderId="85" xfId="5" applyFont="1" applyBorder="1" applyAlignment="1">
      <alignment horizontal="center" vertical="center" wrapText="1"/>
    </xf>
    <xf numFmtId="0" fontId="101" fillId="0" borderId="82" xfId="5" applyFont="1" applyBorder="1" applyAlignment="1">
      <alignment horizontal="center" vertical="center"/>
    </xf>
    <xf numFmtId="49" fontId="104" fillId="0" borderId="80" xfId="5" applyNumberFormat="1" applyFont="1" applyBorder="1" applyAlignment="1">
      <alignment horizontal="center" vertical="center" textRotation="255" wrapText="1"/>
    </xf>
    <xf numFmtId="49" fontId="104" fillId="0" borderId="82" xfId="5" applyNumberFormat="1" applyFont="1" applyBorder="1" applyAlignment="1">
      <alignment horizontal="center" vertical="center" textRotation="255" wrapText="1"/>
    </xf>
    <xf numFmtId="49" fontId="91" fillId="0" borderId="80" xfId="5" applyNumberFormat="1" applyFont="1" applyBorder="1" applyAlignment="1">
      <alignment horizontal="center" vertical="center" wrapText="1"/>
    </xf>
    <xf numFmtId="49" fontId="91" fillId="0" borderId="82" xfId="5" applyNumberFormat="1" applyFont="1" applyBorder="1" applyAlignment="1">
      <alignment horizontal="center" vertical="center"/>
    </xf>
    <xf numFmtId="49" fontId="104" fillId="0" borderId="68" xfId="5" applyNumberFormat="1" applyFont="1" applyBorder="1" applyAlignment="1">
      <alignment horizontal="center" vertical="center" textRotation="255" wrapText="1" shrinkToFit="1"/>
    </xf>
    <xf numFmtId="49" fontId="104" fillId="0" borderId="6" xfId="5" applyNumberFormat="1" applyFont="1" applyBorder="1" applyAlignment="1">
      <alignment horizontal="center" vertical="center" textRotation="255" wrapText="1" shrinkToFit="1"/>
    </xf>
    <xf numFmtId="49" fontId="109" fillId="0" borderId="81" xfId="5" applyNumberFormat="1" applyFont="1" applyBorder="1" applyAlignment="1">
      <alignment horizontal="center" vertical="center" wrapText="1" shrinkToFit="1"/>
    </xf>
    <xf numFmtId="49" fontId="109" fillId="0" borderId="24" xfId="5" applyNumberFormat="1" applyFont="1" applyBorder="1" applyAlignment="1">
      <alignment horizontal="center" vertical="center" wrapText="1" shrinkToFit="1"/>
    </xf>
    <xf numFmtId="0" fontId="91" fillId="0" borderId="11" xfId="5" applyFont="1" applyBorder="1" applyAlignment="1">
      <alignment horizontal="center" vertical="center" wrapText="1"/>
    </xf>
    <xf numFmtId="0" fontId="91" fillId="0" borderId="5" xfId="5" applyFont="1" applyBorder="1" applyAlignment="1">
      <alignment horizontal="center" vertical="center" wrapText="1"/>
    </xf>
    <xf numFmtId="0" fontId="91" fillId="0" borderId="9" xfId="5" applyFont="1" applyBorder="1" applyAlignment="1">
      <alignment horizontal="center" vertical="center" wrapText="1"/>
    </xf>
    <xf numFmtId="0" fontId="91" fillId="0" borderId="0" xfId="5" applyFont="1" applyAlignment="1">
      <alignment horizontal="center" vertical="center" wrapText="1"/>
    </xf>
    <xf numFmtId="0" fontId="91" fillId="0" borderId="8" xfId="5" applyFont="1" applyBorder="1" applyAlignment="1">
      <alignment horizontal="center" vertical="center" wrapText="1"/>
    </xf>
    <xf numFmtId="0" fontId="91" fillId="0" borderId="7" xfId="5" applyFont="1" applyBorder="1" applyAlignment="1">
      <alignment horizontal="center" vertical="center" wrapText="1"/>
    </xf>
    <xf numFmtId="0" fontId="101" fillId="0" borderId="80" xfId="5" applyFont="1" applyBorder="1" applyAlignment="1">
      <alignment horizontal="center" vertical="center" textRotation="255"/>
    </xf>
    <xf numFmtId="0" fontId="101" fillId="0" borderId="20" xfId="5" applyFont="1" applyBorder="1" applyAlignment="1">
      <alignment horizontal="center" vertical="center" textRotation="255"/>
    </xf>
    <xf numFmtId="0" fontId="101" fillId="0" borderId="80" xfId="5" applyFont="1" applyBorder="1" applyAlignment="1">
      <alignment horizontal="center" vertical="center" wrapText="1"/>
    </xf>
    <xf numFmtId="0" fontId="101" fillId="0" borderId="20" xfId="5" applyFont="1" applyBorder="1" applyAlignment="1">
      <alignment horizontal="center" vertical="center" wrapText="1"/>
    </xf>
    <xf numFmtId="0" fontId="108" fillId="2" borderId="11" xfId="7" applyFont="1" applyFill="1" applyBorder="1" applyAlignment="1" applyProtection="1">
      <alignment horizontal="center" vertical="center" wrapText="1"/>
      <protection locked="0"/>
    </xf>
    <xf numFmtId="0" fontId="108" fillId="2" borderId="5" xfId="7" applyFont="1" applyFill="1" applyBorder="1" applyAlignment="1" applyProtection="1">
      <alignment horizontal="center" vertical="center" wrapText="1"/>
      <protection locked="0"/>
    </xf>
    <xf numFmtId="0" fontId="108" fillId="2" borderId="17" xfId="7" applyFont="1" applyFill="1" applyBorder="1" applyAlignment="1" applyProtection="1">
      <alignment horizontal="center" vertical="center" wrapText="1"/>
      <protection locked="0"/>
    </xf>
    <xf numFmtId="0" fontId="108" fillId="2" borderId="8" xfId="7" applyFont="1" applyFill="1" applyBorder="1" applyAlignment="1" applyProtection="1">
      <alignment horizontal="center" vertical="center" wrapText="1"/>
      <protection locked="0"/>
    </xf>
    <xf numFmtId="0" fontId="108" fillId="2" borderId="7" xfId="7" applyFont="1" applyFill="1" applyBorder="1" applyAlignment="1" applyProtection="1">
      <alignment horizontal="center" vertical="center" wrapText="1"/>
      <protection locked="0"/>
    </xf>
    <xf numFmtId="0" fontId="108" fillId="2" borderId="12" xfId="7" applyFont="1" applyFill="1" applyBorder="1" applyAlignment="1" applyProtection="1">
      <alignment horizontal="center" vertical="center" wrapText="1"/>
      <protection locked="0"/>
    </xf>
    <xf numFmtId="0" fontId="90" fillId="0" borderId="35" xfId="5" applyFont="1" applyBorder="1" applyAlignment="1">
      <alignment horizontal="center" vertical="center" wrapText="1"/>
    </xf>
    <xf numFmtId="0" fontId="90" fillId="0" borderId="36" xfId="5" applyFont="1" applyBorder="1" applyAlignment="1">
      <alignment horizontal="center" vertical="center" wrapText="1"/>
    </xf>
    <xf numFmtId="0" fontId="90" fillId="0" borderId="38" xfId="5" applyFont="1" applyBorder="1" applyAlignment="1">
      <alignment horizontal="center" vertical="center" wrapText="1"/>
    </xf>
    <xf numFmtId="0" fontId="107" fillId="0" borderId="39" xfId="5" applyFont="1" applyBorder="1" applyAlignment="1">
      <alignment horizontal="center" vertical="center" shrinkToFit="1"/>
    </xf>
    <xf numFmtId="0" fontId="107" fillId="0" borderId="36" xfId="5" applyFont="1" applyBorder="1" applyAlignment="1">
      <alignment horizontal="center" vertical="center" shrinkToFit="1"/>
    </xf>
    <xf numFmtId="0" fontId="107" fillId="0" borderId="37" xfId="5" applyFont="1" applyBorder="1" applyAlignment="1">
      <alignment horizontal="center" vertical="center" shrinkToFit="1"/>
    </xf>
    <xf numFmtId="0" fontId="104" fillId="0" borderId="5" xfId="5" applyFont="1" applyBorder="1" applyAlignment="1">
      <alignment horizontal="left" vertical="center" wrapText="1"/>
    </xf>
    <xf numFmtId="0" fontId="104" fillId="0" borderId="17" xfId="5" applyFont="1" applyBorder="1" applyAlignment="1">
      <alignment horizontal="left" vertical="center" wrapText="1"/>
    </xf>
    <xf numFmtId="183" fontId="91" fillId="0" borderId="39" xfId="5" applyNumberFormat="1" applyFont="1" applyBorder="1" applyAlignment="1">
      <alignment horizontal="right" vertical="center" shrinkToFit="1"/>
    </xf>
    <xf numFmtId="183" fontId="91" fillId="0" borderId="36" xfId="5" applyNumberFormat="1" applyFont="1" applyBorder="1" applyAlignment="1">
      <alignment horizontal="right" vertical="center" shrinkToFit="1"/>
    </xf>
    <xf numFmtId="177" fontId="91" fillId="0" borderId="36" xfId="5" applyNumberFormat="1" applyFont="1" applyBorder="1" applyAlignment="1">
      <alignment horizontal="center" vertical="center" shrinkToFit="1"/>
    </xf>
    <xf numFmtId="177" fontId="91" fillId="0" borderId="36" xfId="5" applyNumberFormat="1" applyFont="1" applyBorder="1" applyAlignment="1">
      <alignment horizontal="left" vertical="center" shrinkToFit="1"/>
    </xf>
    <xf numFmtId="177" fontId="91" fillId="0" borderId="37" xfId="5" applyNumberFormat="1" applyFont="1" applyBorder="1" applyAlignment="1">
      <alignment horizontal="left" vertical="center" shrinkToFit="1"/>
    </xf>
    <xf numFmtId="0" fontId="91" fillId="0" borderId="8" xfId="5" applyFont="1" applyBorder="1" applyAlignment="1">
      <alignment horizontal="left" vertical="center" wrapText="1"/>
    </xf>
    <xf numFmtId="0" fontId="91" fillId="0" borderId="11" xfId="5" applyFont="1" applyBorder="1" applyAlignment="1">
      <alignment horizontal="center" vertical="center" textRotation="255" wrapText="1"/>
    </xf>
    <xf numFmtId="0" fontId="91" fillId="0" borderId="9" xfId="5" applyFont="1" applyBorder="1" applyAlignment="1">
      <alignment horizontal="center" vertical="center" textRotation="255" wrapText="1"/>
    </xf>
    <xf numFmtId="0" fontId="91" fillId="0" borderId="8" xfId="5" applyFont="1" applyBorder="1" applyAlignment="1">
      <alignment horizontal="center" vertical="center" textRotation="255" wrapText="1"/>
    </xf>
    <xf numFmtId="0" fontId="101" fillId="0" borderId="21" xfId="5" applyFont="1" applyBorder="1" applyAlignment="1">
      <alignment horizontal="left" vertical="center" wrapText="1"/>
    </xf>
    <xf numFmtId="0" fontId="101" fillId="0" borderId="28" xfId="5" applyFont="1" applyBorder="1" applyAlignment="1">
      <alignment horizontal="left" vertical="center" wrapText="1"/>
    </xf>
    <xf numFmtId="0" fontId="101" fillId="0" borderId="11" xfId="5" applyFont="1" applyBorder="1" applyAlignment="1">
      <alignment horizontal="left" vertical="top" wrapText="1"/>
    </xf>
    <xf numFmtId="0" fontId="101" fillId="0" borderId="5" xfId="5" applyFont="1" applyBorder="1" applyAlignment="1">
      <alignment horizontal="left" vertical="top" wrapText="1"/>
    </xf>
    <xf numFmtId="0" fontId="101" fillId="0" borderId="17" xfId="5" applyFont="1" applyBorder="1" applyAlignment="1">
      <alignment horizontal="left" vertical="top" wrapText="1"/>
    </xf>
    <xf numFmtId="0" fontId="101" fillId="0" borderId="9" xfId="5" applyFont="1" applyBorder="1" applyAlignment="1">
      <alignment horizontal="left" vertical="top" wrapText="1"/>
    </xf>
    <xf numFmtId="0" fontId="101" fillId="0" borderId="0" xfId="5" applyFont="1" applyBorder="1" applyAlignment="1">
      <alignment horizontal="left" vertical="top" wrapText="1"/>
    </xf>
    <xf numFmtId="0" fontId="101" fillId="0" borderId="10" xfId="5" applyFont="1" applyBorder="1" applyAlignment="1">
      <alignment horizontal="left" vertical="top" wrapText="1"/>
    </xf>
    <xf numFmtId="0" fontId="101" fillId="0" borderId="8" xfId="5" applyFont="1" applyBorder="1" applyAlignment="1">
      <alignment horizontal="left" vertical="top" wrapText="1"/>
    </xf>
    <xf numFmtId="0" fontId="101" fillId="0" borderId="7" xfId="5" applyFont="1" applyBorder="1" applyAlignment="1">
      <alignment horizontal="left" vertical="top" wrapText="1"/>
    </xf>
    <xf numFmtId="0" fontId="101" fillId="0" borderId="12" xfId="5" applyFont="1" applyBorder="1" applyAlignment="1">
      <alignment horizontal="left" vertical="top" wrapText="1"/>
    </xf>
    <xf numFmtId="0" fontId="88" fillId="0" borderId="0" xfId="6" applyFont="1" applyAlignment="1">
      <alignment horizontal="center" vertical="center"/>
    </xf>
    <xf numFmtId="0" fontId="105" fillId="0" borderId="0" xfId="5" applyFont="1" applyAlignment="1">
      <alignment horizontal="right" vertical="top" wrapText="1"/>
    </xf>
    <xf numFmtId="0" fontId="90" fillId="0" borderId="0" xfId="5" applyFont="1" applyAlignment="1">
      <alignment horizontal="center" vertical="top" wrapText="1"/>
    </xf>
    <xf numFmtId="0" fontId="91" fillId="0" borderId="30" xfId="5" applyFont="1" applyBorder="1" applyAlignment="1">
      <alignment horizontal="center" vertical="center" wrapText="1"/>
    </xf>
    <xf numFmtId="0" fontId="91" fillId="0" borderId="31" xfId="5" applyFont="1" applyBorder="1" applyAlignment="1">
      <alignment horizontal="center" vertical="center" wrapText="1"/>
    </xf>
    <xf numFmtId="0" fontId="90" fillId="0" borderId="68" xfId="5" applyFont="1" applyBorder="1" applyAlignment="1">
      <alignment horizontal="center" vertical="center" wrapText="1"/>
    </xf>
    <xf numFmtId="0" fontId="90" fillId="0" borderId="30" xfId="5" applyFont="1" applyBorder="1" applyAlignment="1">
      <alignment horizontal="center" vertical="center" wrapText="1"/>
    </xf>
    <xf numFmtId="0" fontId="90" fillId="0" borderId="6" xfId="5" applyFont="1" applyBorder="1" applyAlignment="1">
      <alignment horizontal="center" vertical="center" wrapText="1"/>
    </xf>
    <xf numFmtId="0" fontId="90" fillId="0" borderId="31" xfId="5" applyFont="1" applyBorder="1" applyAlignment="1">
      <alignment horizontal="center" vertical="center" wrapText="1"/>
    </xf>
    <xf numFmtId="49" fontId="104" fillId="0" borderId="80" xfId="5" applyNumberFormat="1" applyFont="1" applyBorder="1" applyAlignment="1">
      <alignment horizontal="center" vertical="center" wrapText="1"/>
    </xf>
    <xf numFmtId="49" fontId="104" fillId="0" borderId="82" xfId="5" applyNumberFormat="1" applyFont="1" applyBorder="1" applyAlignment="1">
      <alignment horizontal="center" vertical="center" wrapText="1"/>
    </xf>
    <xf numFmtId="49" fontId="91" fillId="0" borderId="30" xfId="5" applyNumberFormat="1" applyFont="1" applyBorder="1" applyAlignment="1">
      <alignment horizontal="center" vertical="center" wrapText="1" shrinkToFit="1"/>
    </xf>
    <xf numFmtId="49" fontId="91" fillId="0" borderId="31" xfId="5" applyNumberFormat="1" applyFont="1" applyBorder="1" applyAlignment="1">
      <alignment horizontal="center" vertical="center" wrapText="1" shrinkToFit="1"/>
    </xf>
    <xf numFmtId="0" fontId="90" fillId="0" borderId="5" xfId="5" applyFont="1" applyBorder="1" applyAlignment="1">
      <alignment horizontal="center" vertical="center" wrapText="1"/>
    </xf>
    <xf numFmtId="0" fontId="90" fillId="0" borderId="7" xfId="5" applyFont="1" applyBorder="1" applyAlignment="1">
      <alignment horizontal="center" vertical="center" wrapText="1"/>
    </xf>
    <xf numFmtId="0" fontId="98" fillId="12" borderId="0" xfId="10" applyFont="1" applyFill="1" applyAlignment="1">
      <alignment horizontal="left" vertical="center"/>
    </xf>
    <xf numFmtId="0" fontId="106" fillId="0" borderId="0" xfId="10" applyFont="1" applyAlignment="1">
      <alignment horizontal="right"/>
    </xf>
    <xf numFmtId="0" fontId="100" fillId="0" borderId="85" xfId="10" applyFont="1" applyBorder="1" applyAlignment="1">
      <alignment horizontal="center" vertical="center"/>
    </xf>
    <xf numFmtId="0" fontId="100" fillId="0" borderId="20" xfId="10" applyFont="1" applyBorder="1" applyAlignment="1">
      <alignment horizontal="center" vertical="center"/>
    </xf>
    <xf numFmtId="0" fontId="74" fillId="4" borderId="9" xfId="4" applyFont="1" applyFill="1" applyBorder="1" applyAlignment="1" applyProtection="1">
      <alignment horizontal="center" vertical="center" wrapText="1"/>
      <protection locked="0"/>
    </xf>
    <xf numFmtId="0" fontId="74" fillId="4" borderId="0" xfId="4" applyFont="1" applyFill="1" applyBorder="1" applyAlignment="1" applyProtection="1">
      <alignment horizontal="center" vertical="center"/>
      <protection locked="0"/>
    </xf>
    <xf numFmtId="0" fontId="74" fillId="4" borderId="10" xfId="4" applyFont="1" applyFill="1" applyBorder="1" applyAlignment="1" applyProtection="1">
      <alignment horizontal="center" vertical="center"/>
      <protection locked="0"/>
    </xf>
    <xf numFmtId="0" fontId="74" fillId="4" borderId="9" xfId="4" applyFont="1" applyFill="1" applyBorder="1" applyAlignment="1" applyProtection="1">
      <alignment horizontal="center" vertical="center"/>
      <protection locked="0"/>
    </xf>
    <xf numFmtId="0" fontId="74" fillId="4" borderId="8" xfId="4" applyFont="1" applyFill="1" applyBorder="1" applyAlignment="1" applyProtection="1">
      <alignment horizontal="center" vertical="center"/>
      <protection locked="0"/>
    </xf>
    <xf numFmtId="0" fontId="74" fillId="4" borderId="7" xfId="4" applyFont="1" applyFill="1" applyBorder="1" applyAlignment="1" applyProtection="1">
      <alignment horizontal="center" vertical="center"/>
      <protection locked="0"/>
    </xf>
    <xf numFmtId="0" fontId="74" fillId="4" borderId="12" xfId="4" applyFont="1" applyFill="1" applyBorder="1" applyAlignment="1" applyProtection="1">
      <alignment horizontal="center" vertical="center"/>
      <protection locked="0"/>
    </xf>
    <xf numFmtId="0" fontId="74" fillId="6" borderId="11" xfId="4" applyFont="1" applyFill="1" applyBorder="1" applyAlignment="1" applyProtection="1">
      <alignment horizontal="center" vertical="center" wrapText="1"/>
      <protection locked="0"/>
    </xf>
    <xf numFmtId="0" fontId="74" fillId="6" borderId="5" xfId="4" applyFont="1" applyFill="1" applyBorder="1" applyAlignment="1" applyProtection="1">
      <alignment horizontal="center" vertical="center"/>
      <protection locked="0"/>
    </xf>
    <xf numFmtId="0" fontId="74" fillId="6" borderId="17" xfId="4" applyFont="1" applyFill="1" applyBorder="1" applyAlignment="1" applyProtection="1">
      <alignment horizontal="center" vertical="center"/>
      <protection locked="0"/>
    </xf>
    <xf numFmtId="0" fontId="74" fillId="6" borderId="9" xfId="4" applyFont="1" applyFill="1" applyBorder="1" applyAlignment="1" applyProtection="1">
      <alignment horizontal="center" vertical="center"/>
      <protection locked="0"/>
    </xf>
    <xf numFmtId="0" fontId="74" fillId="6" borderId="0" xfId="4" applyFont="1" applyFill="1" applyBorder="1" applyAlignment="1" applyProtection="1">
      <alignment horizontal="center" vertical="center"/>
      <protection locked="0"/>
    </xf>
    <xf numFmtId="0" fontId="74" fillId="6" borderId="10" xfId="4" applyFont="1" applyFill="1" applyBorder="1" applyAlignment="1" applyProtection="1">
      <alignment horizontal="center" vertical="center"/>
      <protection locked="0"/>
    </xf>
    <xf numFmtId="0" fontId="74" fillId="6" borderId="8" xfId="4" applyFont="1" applyFill="1" applyBorder="1" applyAlignment="1" applyProtection="1">
      <alignment horizontal="center" vertical="center"/>
      <protection locked="0"/>
    </xf>
    <xf numFmtId="0" fontId="74" fillId="6" borderId="7" xfId="4" applyFont="1" applyFill="1" applyBorder="1" applyAlignment="1" applyProtection="1">
      <alignment horizontal="center" vertical="center"/>
      <protection locked="0"/>
    </xf>
    <xf numFmtId="0" fontId="74" fillId="6" borderId="12" xfId="4"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184" fontId="36" fillId="3" borderId="71" xfId="0" applyNumberFormat="1" applyFont="1" applyFill="1" applyBorder="1" applyAlignment="1" applyProtection="1">
      <alignment horizontal="center" vertical="center"/>
      <protection locked="0"/>
    </xf>
    <xf numFmtId="184" fontId="36" fillId="3" borderId="72" xfId="0" applyNumberFormat="1" applyFont="1" applyFill="1" applyBorder="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36" fillId="0" borderId="2"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9" borderId="49" xfId="0" applyFont="1" applyFill="1" applyBorder="1" applyAlignment="1" applyProtection="1">
      <alignment horizontal="center" vertical="center"/>
      <protection locked="0"/>
    </xf>
    <xf numFmtId="0" fontId="48" fillId="9" borderId="49" xfId="0" applyFont="1" applyFill="1" applyBorder="1" applyAlignment="1" applyProtection="1">
      <alignment horizontal="center" vertical="center"/>
      <protection locked="0"/>
    </xf>
    <xf numFmtId="0" fontId="48" fillId="9" borderId="51" xfId="0" applyFont="1" applyFill="1" applyBorder="1" applyAlignment="1" applyProtection="1">
      <alignment horizontal="center" vertical="center"/>
      <protection locked="0"/>
    </xf>
    <xf numFmtId="0" fontId="39" fillId="9" borderId="2" xfId="0" applyFont="1" applyFill="1" applyBorder="1" applyAlignment="1" applyProtection="1">
      <alignment horizontal="center" vertical="center"/>
      <protection locked="0"/>
    </xf>
    <xf numFmtId="0" fontId="39" fillId="9" borderId="74" xfId="0" applyFont="1" applyFill="1" applyBorder="1" applyAlignment="1" applyProtection="1">
      <alignment horizontal="center" vertical="center"/>
      <protection locked="0"/>
    </xf>
    <xf numFmtId="0" fontId="57" fillId="4" borderId="11" xfId="4" applyFont="1" applyFill="1" applyBorder="1" applyAlignment="1" applyProtection="1">
      <alignment horizontal="center" vertical="center" wrapText="1"/>
      <protection locked="0"/>
    </xf>
    <xf numFmtId="0" fontId="57" fillId="4" borderId="17" xfId="4" applyFont="1" applyFill="1" applyBorder="1" applyAlignment="1" applyProtection="1">
      <alignment horizontal="center" vertical="center"/>
      <protection locked="0"/>
    </xf>
    <xf numFmtId="0" fontId="57" fillId="4" borderId="8" xfId="4" applyFont="1" applyFill="1" applyBorder="1" applyAlignment="1" applyProtection="1">
      <alignment horizontal="center" vertical="center"/>
      <protection locked="0"/>
    </xf>
    <xf numFmtId="0" fontId="57" fillId="4" borderId="12" xfId="4" applyFont="1" applyFill="1" applyBorder="1" applyAlignment="1" applyProtection="1">
      <alignment horizontal="center" vertical="center"/>
      <protection locked="0"/>
    </xf>
  </cellXfs>
  <cellStyles count="11">
    <cellStyle name="ハイパーリンク" xfId="4" builtinId="8"/>
    <cellStyle name="ハイパーリンク 2" xfId="7" xr:uid="{78F21D71-E26D-4680-BD80-093D8B3FBFFC}"/>
    <cellStyle name="悪い" xfId="1" builtinId="27"/>
    <cellStyle name="桁区切り 2" xfId="9" xr:uid="{085EB7D8-489F-4EFE-A090-779FBE00762F}"/>
    <cellStyle name="標準" xfId="0" builtinId="0"/>
    <cellStyle name="標準 2" xfId="2" xr:uid="{00000000-0005-0000-0000-000003000000}"/>
    <cellStyle name="標準 2 2" xfId="6" xr:uid="{832C8F87-B02E-4D9C-9A14-275C0B6E03E3}"/>
    <cellStyle name="標準 3" xfId="8" xr:uid="{953B80A1-624D-46B9-BCE2-F00A2CAC9E70}"/>
    <cellStyle name="標準 4" xfId="10" xr:uid="{CF2E250B-8436-41E2-BAA1-A5E6F84EE0DD}"/>
    <cellStyle name="標準 5" xfId="5" xr:uid="{00000000-0005-0000-0000-000004000000}"/>
    <cellStyle name="良い" xfId="3" builtinId="26"/>
  </cellStyles>
  <dxfs count="99">
    <dxf>
      <font>
        <color theme="0"/>
      </font>
    </dxf>
    <dxf>
      <font>
        <b/>
        <i val="0"/>
      </font>
    </dxf>
    <dxf>
      <font>
        <b/>
        <i val="0"/>
      </font>
    </dxf>
    <dxf>
      <font>
        <color theme="0"/>
      </font>
    </dxf>
    <dxf>
      <font>
        <color rgb="FF9C0006"/>
      </font>
      <fill>
        <patternFill>
          <bgColor rgb="FFFFC7CE"/>
        </patternFill>
      </fill>
    </dxf>
    <dxf>
      <fill>
        <patternFill>
          <bgColor theme="0"/>
        </patternFill>
      </fill>
    </dxf>
    <dxf>
      <fill>
        <patternFill>
          <bgColor theme="4"/>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rgb="FFFFFFFF"/>
        </patternFill>
      </fill>
    </dxf>
    <dxf>
      <fill>
        <patternFill>
          <bgColor theme="0"/>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1"/>
      </font>
      <fill>
        <patternFill>
          <bgColor rgb="FFFFFFFF"/>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0"/>
      </font>
    </dxf>
    <dxf>
      <fill>
        <patternFill>
          <bgColor theme="0"/>
        </patternFill>
      </fill>
    </dxf>
    <dxf>
      <font>
        <color rgb="FF9C0006"/>
      </font>
      <fill>
        <patternFill>
          <bgColor rgb="FFFFC7CE"/>
        </patternFill>
      </fill>
    </dxf>
    <dxf>
      <font>
        <color theme="0"/>
      </font>
    </dxf>
    <dxf>
      <fill>
        <patternFill>
          <bgColor theme="0"/>
        </patternFill>
      </fill>
    </dxf>
    <dxf>
      <font>
        <color rgb="FF9C0006"/>
      </font>
      <fill>
        <patternFill>
          <bgColor rgb="FFFFC7CE"/>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ont>
        <color theme="0"/>
      </font>
    </dxf>
    <dxf>
      <fill>
        <patternFill>
          <bgColor theme="0"/>
        </patternFill>
      </fill>
    </dxf>
    <dxf>
      <fill>
        <patternFill>
          <bgColor theme="4" tint="0.79998168889431442"/>
        </patternFill>
      </fill>
    </dxf>
    <dxf>
      <font>
        <color rgb="FF9C0006"/>
      </font>
      <fill>
        <patternFill>
          <bgColor rgb="FFFFC7CE"/>
        </patternFill>
      </fill>
    </dxf>
    <dxf>
      <fill>
        <patternFill>
          <bgColor theme="0"/>
        </patternFill>
      </fill>
    </dxf>
    <dxf>
      <font>
        <color theme="0"/>
      </font>
    </dxf>
    <dxf>
      <font>
        <color rgb="FF9C0006"/>
      </font>
      <fill>
        <patternFill>
          <bgColor rgb="FFFFC7CE"/>
        </patternFill>
      </fill>
    </dxf>
    <dxf>
      <fill>
        <patternFill>
          <bgColor theme="0"/>
        </patternFill>
      </fill>
    </dxf>
    <dxf>
      <font>
        <color theme="0"/>
      </font>
    </dxf>
    <dxf>
      <font>
        <color rgb="FF9C0006"/>
      </font>
      <fill>
        <patternFill>
          <bgColor rgb="FFFFC7CE"/>
        </patternFill>
      </fill>
    </dxf>
    <dxf>
      <font>
        <color theme="0"/>
      </font>
    </dxf>
    <dxf>
      <font>
        <color theme="0"/>
      </font>
    </dxf>
    <dxf>
      <font>
        <b/>
        <i val="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s>
  <tableStyles count="0" defaultTableStyle="TableStyleMedium2" defaultPivotStyle="PivotStyleLight16"/>
  <colors>
    <mruColors>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M30" lockText="1" noThreeD="1"/>
</file>

<file path=xl/ctrlProps/ctrlProp10.xml><?xml version="1.0" encoding="utf-8"?>
<formControlPr xmlns="http://schemas.microsoft.com/office/spreadsheetml/2009/9/main" objectType="CheckBox" fmlaLink="$M$48" lockText="1" noThreeD="1"/>
</file>

<file path=xl/ctrlProps/ctrlProp11.xml><?xml version="1.0" encoding="utf-8"?>
<formControlPr xmlns="http://schemas.microsoft.com/office/spreadsheetml/2009/9/main" objectType="CheckBox" fmlaLink="$N$48" lockText="1" noThreeD="1"/>
</file>

<file path=xl/ctrlProps/ctrlProp12.xml><?xml version="1.0" encoding="utf-8"?>
<formControlPr xmlns="http://schemas.microsoft.com/office/spreadsheetml/2009/9/main" objectType="CheckBox" fmlaLink="$N$47" lockText="1" noThreeD="1"/>
</file>

<file path=xl/ctrlProps/ctrlProp13.xml><?xml version="1.0" encoding="utf-8"?>
<formControlPr xmlns="http://schemas.microsoft.com/office/spreadsheetml/2009/9/main" objectType="CheckBox" fmlaLink="$N$49" lockText="1" noThreeD="1"/>
</file>

<file path=xl/ctrlProps/ctrlProp14.xml><?xml version="1.0" encoding="utf-8"?>
<formControlPr xmlns="http://schemas.microsoft.com/office/spreadsheetml/2009/9/main" objectType="CheckBox" fmlaLink="$O$49" lockText="1" noThreeD="1"/>
</file>

<file path=xl/ctrlProps/ctrlProp15.xml><?xml version="1.0" encoding="utf-8"?>
<formControlPr xmlns="http://schemas.microsoft.com/office/spreadsheetml/2009/9/main" objectType="CheckBox" fmlaLink="$M$49" lockText="1" noThreeD="1"/>
</file>

<file path=xl/ctrlProps/ctrlProp16.xml><?xml version="1.0" encoding="utf-8"?>
<formControlPr xmlns="http://schemas.microsoft.com/office/spreadsheetml/2009/9/main" objectType="CheckBox" fmlaLink="$M$50" lockText="1" noThreeD="1"/>
</file>

<file path=xl/ctrlProps/ctrlProp17.xml><?xml version="1.0" encoding="utf-8"?>
<formControlPr xmlns="http://schemas.microsoft.com/office/spreadsheetml/2009/9/main" objectType="CheckBox" fmlaLink="$O$50" lockText="1" noThreeD="1"/>
</file>

<file path=xl/ctrlProps/ctrlProp18.xml><?xml version="1.0" encoding="utf-8"?>
<formControlPr xmlns="http://schemas.microsoft.com/office/spreadsheetml/2009/9/main" objectType="CheckBox" fmlaLink="$N$30" lockText="1" noThreeD="1"/>
</file>

<file path=xl/ctrlProps/ctrlProp19.xml><?xml version="1.0" encoding="utf-8"?>
<formControlPr xmlns="http://schemas.microsoft.com/office/spreadsheetml/2009/9/main" objectType="CheckBox" fmlaLink="$N$32" lockText="1" noThreeD="1"/>
</file>

<file path=xl/ctrlProps/ctrlProp2.xml><?xml version="1.0" encoding="utf-8"?>
<formControlPr xmlns="http://schemas.microsoft.com/office/spreadsheetml/2009/9/main" objectType="CheckBox" fmlaLink="$M32" lockText="1" noThreeD="1"/>
</file>

<file path=xl/ctrlProps/ctrlProp20.xml><?xml version="1.0" encoding="utf-8"?>
<formControlPr xmlns="http://schemas.microsoft.com/office/spreadsheetml/2009/9/main" objectType="CheckBox" fmlaLink="$N$31" lockText="1" noThreeD="1"/>
</file>

<file path=xl/ctrlProps/ctrlProp21.xml><?xml version="1.0" encoding="utf-8"?>
<formControlPr xmlns="http://schemas.microsoft.com/office/spreadsheetml/2009/9/main" objectType="CheckBox" fmlaLink="$N$50" lockText="1" noThreeD="1"/>
</file>

<file path=xl/ctrlProps/ctrlProp22.xml><?xml version="1.0" encoding="utf-8"?>
<formControlPr xmlns="http://schemas.microsoft.com/office/spreadsheetml/2009/9/main" objectType="CheckBox" fmlaLink="$M$42" lockText="1" noThreeD="1"/>
</file>

<file path=xl/ctrlProps/ctrlProp23.xml><?xml version="1.0" encoding="utf-8"?>
<formControlPr xmlns="http://schemas.microsoft.com/office/spreadsheetml/2009/9/main" objectType="CheckBox" fmlaLink="$M$41" lockText="1" noThreeD="1"/>
</file>

<file path=xl/ctrlProps/ctrlProp24.xml><?xml version="1.0" encoding="utf-8"?>
<formControlPr xmlns="http://schemas.microsoft.com/office/spreadsheetml/2009/9/main" objectType="CheckBox" fmlaLink="$M$37" lockText="1" noThreeD="1"/>
</file>

<file path=xl/ctrlProps/ctrlProp25.xml><?xml version="1.0" encoding="utf-8"?>
<formControlPr xmlns="http://schemas.microsoft.com/office/spreadsheetml/2009/9/main" objectType="CheckBox" fmlaLink="$M$38" lockText="1" noThreeD="1"/>
</file>

<file path=xl/ctrlProps/ctrlProp26.xml><?xml version="1.0" encoding="utf-8"?>
<formControlPr xmlns="http://schemas.microsoft.com/office/spreadsheetml/2009/9/main" objectType="CheckBox" fmlaLink="$M$39" lockText="1" noThreeD="1"/>
</file>

<file path=xl/ctrlProps/ctrlProp27.xml><?xml version="1.0" encoding="utf-8"?>
<formControlPr xmlns="http://schemas.microsoft.com/office/spreadsheetml/2009/9/main" objectType="CheckBox" fmlaLink="$M$42" lockText="1" noThreeD="1"/>
</file>

<file path=xl/ctrlProps/ctrlProp28.xml><?xml version="1.0" encoding="utf-8"?>
<formControlPr xmlns="http://schemas.microsoft.com/office/spreadsheetml/2009/9/main" objectType="CheckBox" fmlaLink="$M$41" lockText="1" noThreeD="1"/>
</file>

<file path=xl/ctrlProps/ctrlProp29.xml><?xml version="1.0" encoding="utf-8"?>
<formControlPr xmlns="http://schemas.microsoft.com/office/spreadsheetml/2009/9/main" objectType="CheckBox" fmlaLink="$M$40" lockText="1" noThreeD="1"/>
</file>

<file path=xl/ctrlProps/ctrlProp3.xml><?xml version="1.0" encoding="utf-8"?>
<formControlPr xmlns="http://schemas.microsoft.com/office/spreadsheetml/2009/9/main" objectType="CheckBox" fmlaLink="$M$31" lockText="1" noThreeD="1"/>
</file>

<file path=xl/ctrlProps/ctrlProp30.xml><?xml version="1.0" encoding="utf-8"?>
<formControlPr xmlns="http://schemas.microsoft.com/office/spreadsheetml/2009/9/main" objectType="CheckBox" fmlaLink="$M$44" lockText="1" noThreeD="1"/>
</file>

<file path=xl/ctrlProps/ctrlProp31.xml><?xml version="1.0" encoding="utf-8"?>
<formControlPr xmlns="http://schemas.microsoft.com/office/spreadsheetml/2009/9/main" objectType="CheckBox" fmlaLink="$M$46" lockText="1" noThreeD="1"/>
</file>

<file path=xl/ctrlProps/ctrlProp32.xml><?xml version="1.0" encoding="utf-8"?>
<formControlPr xmlns="http://schemas.microsoft.com/office/spreadsheetml/2009/9/main" objectType="CheckBox" fmlaLink="$M$45" lockText="1" noThreeD="1"/>
</file>

<file path=xl/ctrlProps/ctrlProp33.xml><?xml version="1.0" encoding="utf-8"?>
<formControlPr xmlns="http://schemas.microsoft.com/office/spreadsheetml/2009/9/main" objectType="CheckBox" fmlaLink="$I$14" lockText="1" noThreeD="1"/>
</file>

<file path=xl/ctrlProps/ctrlProp34.xml><?xml version="1.0" encoding="utf-8"?>
<formControlPr xmlns="http://schemas.microsoft.com/office/spreadsheetml/2009/9/main" objectType="CheckBox" fmlaLink="$S$1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M$3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M$3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I$14" lockText="1" noThreeD="1"/>
</file>

<file path=xl/ctrlProps/ctrlProp6.xml><?xml version="1.0" encoding="utf-8"?>
<formControlPr xmlns="http://schemas.microsoft.com/office/spreadsheetml/2009/9/main" objectType="CheckBox" fmlaLink="$M$36" lockText="1" noThreeD="1"/>
</file>

<file path=xl/ctrlProps/ctrlProp60.xml><?xml version="1.0" encoding="utf-8"?>
<formControlPr xmlns="http://schemas.microsoft.com/office/spreadsheetml/2009/9/main" objectType="CheckBox" fmlaLink="$S$14"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42" lockText="1" noThreeD="1"/>
</file>

<file path=xl/ctrlProps/ctrlProp8.xml><?xml version="1.0" encoding="utf-8"?>
<formControlPr xmlns="http://schemas.microsoft.com/office/spreadsheetml/2009/9/main" objectType="CheckBox" fmlaLink="$M$43" lockText="1" noThreeD="1"/>
</file>

<file path=xl/ctrlProps/ctrlProp9.xml><?xml version="1.0" encoding="utf-8"?>
<formControlPr xmlns="http://schemas.microsoft.com/office/spreadsheetml/2009/9/main" objectType="CheckBox" fmlaLink="$M$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29</xdr:row>
          <xdr:rowOff>66675</xdr:rowOff>
        </xdr:from>
        <xdr:to>
          <xdr:col>0</xdr:col>
          <xdr:colOff>409575</xdr:colOff>
          <xdr:row>29</xdr:row>
          <xdr:rowOff>295275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66675</xdr:rowOff>
        </xdr:from>
        <xdr:to>
          <xdr:col>0</xdr:col>
          <xdr:colOff>409575</xdr:colOff>
          <xdr:row>31</xdr:row>
          <xdr:rowOff>295275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30</xdr:row>
          <xdr:rowOff>66675</xdr:rowOff>
        </xdr:from>
        <xdr:to>
          <xdr:col>0</xdr:col>
          <xdr:colOff>409575</xdr:colOff>
          <xdr:row>30</xdr:row>
          <xdr:rowOff>295275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33</xdr:row>
          <xdr:rowOff>66675</xdr:rowOff>
        </xdr:from>
        <xdr:to>
          <xdr:col>0</xdr:col>
          <xdr:colOff>409575</xdr:colOff>
          <xdr:row>33</xdr:row>
          <xdr:rowOff>295275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34</xdr:row>
          <xdr:rowOff>66675</xdr:rowOff>
        </xdr:from>
        <xdr:to>
          <xdr:col>0</xdr:col>
          <xdr:colOff>409575</xdr:colOff>
          <xdr:row>34</xdr:row>
          <xdr:rowOff>295275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35</xdr:row>
          <xdr:rowOff>66675</xdr:rowOff>
        </xdr:from>
        <xdr:to>
          <xdr:col>0</xdr:col>
          <xdr:colOff>409575</xdr:colOff>
          <xdr:row>35</xdr:row>
          <xdr:rowOff>295275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41</xdr:row>
          <xdr:rowOff>66675</xdr:rowOff>
        </xdr:from>
        <xdr:to>
          <xdr:col>0</xdr:col>
          <xdr:colOff>409575</xdr:colOff>
          <xdr:row>41</xdr:row>
          <xdr:rowOff>295275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66675</xdr:rowOff>
        </xdr:from>
        <xdr:to>
          <xdr:col>0</xdr:col>
          <xdr:colOff>409575</xdr:colOff>
          <xdr:row>42</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45</xdr:row>
          <xdr:rowOff>66675</xdr:rowOff>
        </xdr:from>
        <xdr:to>
          <xdr:col>0</xdr:col>
          <xdr:colOff>409575</xdr:colOff>
          <xdr:row>45</xdr:row>
          <xdr:rowOff>295275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46</xdr:row>
          <xdr:rowOff>66675</xdr:rowOff>
        </xdr:from>
        <xdr:to>
          <xdr:col>0</xdr:col>
          <xdr:colOff>409575</xdr:colOff>
          <xdr:row>46</xdr:row>
          <xdr:rowOff>295275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47</xdr:row>
          <xdr:rowOff>66675</xdr:rowOff>
        </xdr:from>
        <xdr:to>
          <xdr:col>0</xdr:col>
          <xdr:colOff>409575</xdr:colOff>
          <xdr:row>47</xdr:row>
          <xdr:rowOff>295275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47</xdr:row>
          <xdr:rowOff>66675</xdr:rowOff>
        </xdr:from>
        <xdr:to>
          <xdr:col>2</xdr:col>
          <xdr:colOff>409575</xdr:colOff>
          <xdr:row>47</xdr:row>
          <xdr:rowOff>295275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46</xdr:row>
          <xdr:rowOff>66675</xdr:rowOff>
        </xdr:from>
        <xdr:to>
          <xdr:col>2</xdr:col>
          <xdr:colOff>409575</xdr:colOff>
          <xdr:row>46</xdr:row>
          <xdr:rowOff>295275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48</xdr:row>
          <xdr:rowOff>66675</xdr:rowOff>
        </xdr:from>
        <xdr:to>
          <xdr:col>2</xdr:col>
          <xdr:colOff>409575</xdr:colOff>
          <xdr:row>48</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66675</xdr:rowOff>
        </xdr:from>
        <xdr:to>
          <xdr:col>6</xdr:col>
          <xdr:colOff>409575</xdr:colOff>
          <xdr:row>48</xdr:row>
          <xdr:rowOff>295275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66675</xdr:rowOff>
        </xdr:from>
        <xdr:to>
          <xdr:col>0</xdr:col>
          <xdr:colOff>409575</xdr:colOff>
          <xdr:row>48</xdr:row>
          <xdr:rowOff>295275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49</xdr:row>
          <xdr:rowOff>66675</xdr:rowOff>
        </xdr:from>
        <xdr:to>
          <xdr:col>0</xdr:col>
          <xdr:colOff>409575</xdr:colOff>
          <xdr:row>49</xdr:row>
          <xdr:rowOff>295275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49</xdr:row>
          <xdr:rowOff>66675</xdr:rowOff>
        </xdr:from>
        <xdr:to>
          <xdr:col>6</xdr:col>
          <xdr:colOff>409575</xdr:colOff>
          <xdr:row>49</xdr:row>
          <xdr:rowOff>295275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29</xdr:row>
          <xdr:rowOff>66675</xdr:rowOff>
        </xdr:from>
        <xdr:to>
          <xdr:col>4</xdr:col>
          <xdr:colOff>409575</xdr:colOff>
          <xdr:row>29</xdr:row>
          <xdr:rowOff>295275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31</xdr:row>
          <xdr:rowOff>66675</xdr:rowOff>
        </xdr:from>
        <xdr:to>
          <xdr:col>4</xdr:col>
          <xdr:colOff>409575</xdr:colOff>
          <xdr:row>31</xdr:row>
          <xdr:rowOff>295275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66675</xdr:rowOff>
        </xdr:from>
        <xdr:to>
          <xdr:col>4</xdr:col>
          <xdr:colOff>409575</xdr:colOff>
          <xdr:row>30</xdr:row>
          <xdr:rowOff>295275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49</xdr:row>
          <xdr:rowOff>66675</xdr:rowOff>
        </xdr:from>
        <xdr:to>
          <xdr:col>2</xdr:col>
          <xdr:colOff>409575</xdr:colOff>
          <xdr:row>49</xdr:row>
          <xdr:rowOff>295275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40</xdr:row>
          <xdr:rowOff>66675</xdr:rowOff>
        </xdr:from>
        <xdr:to>
          <xdr:col>0</xdr:col>
          <xdr:colOff>409575</xdr:colOff>
          <xdr:row>40</xdr:row>
          <xdr:rowOff>295275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40</xdr:row>
          <xdr:rowOff>66675</xdr:rowOff>
        </xdr:from>
        <xdr:to>
          <xdr:col>0</xdr:col>
          <xdr:colOff>409575</xdr:colOff>
          <xdr:row>40</xdr:row>
          <xdr:rowOff>295275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36</xdr:row>
          <xdr:rowOff>66675</xdr:rowOff>
        </xdr:from>
        <xdr:to>
          <xdr:col>0</xdr:col>
          <xdr:colOff>409575</xdr:colOff>
          <xdr:row>36</xdr:row>
          <xdr:rowOff>295275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37</xdr:row>
          <xdr:rowOff>66675</xdr:rowOff>
        </xdr:from>
        <xdr:to>
          <xdr:col>0</xdr:col>
          <xdr:colOff>409575</xdr:colOff>
          <xdr:row>37</xdr:row>
          <xdr:rowOff>295275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xdr:row>
          <xdr:rowOff>66675</xdr:rowOff>
        </xdr:from>
        <xdr:to>
          <xdr:col>0</xdr:col>
          <xdr:colOff>409575</xdr:colOff>
          <xdr:row>38</xdr:row>
          <xdr:rowOff>295275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66675</xdr:rowOff>
        </xdr:from>
        <xdr:to>
          <xdr:col>0</xdr:col>
          <xdr:colOff>409575</xdr:colOff>
          <xdr:row>39</xdr:row>
          <xdr:rowOff>295275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43</xdr:row>
          <xdr:rowOff>66675</xdr:rowOff>
        </xdr:from>
        <xdr:to>
          <xdr:col>0</xdr:col>
          <xdr:colOff>409575</xdr:colOff>
          <xdr:row>43</xdr:row>
          <xdr:rowOff>295275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66675</xdr:rowOff>
        </xdr:from>
        <xdr:to>
          <xdr:col>0</xdr:col>
          <xdr:colOff>409575</xdr:colOff>
          <xdr:row>44</xdr:row>
          <xdr:rowOff>295275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266700</xdr:colOff>
          <xdr:row>13</xdr:row>
          <xdr:rowOff>304800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1000-000009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28575</xdr:rowOff>
        </xdr:from>
        <xdr:to>
          <xdr:col>11</xdr:col>
          <xdr:colOff>266700</xdr:colOff>
          <xdr:row>13</xdr:row>
          <xdr:rowOff>304800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1000-00000A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0</xdr:row>
          <xdr:rowOff>171450</xdr:rowOff>
        </xdr:from>
        <xdr:to>
          <xdr:col>2</xdr:col>
          <xdr:colOff>47625</xdr:colOff>
          <xdr:row>2</xdr:row>
          <xdr:rowOff>47625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10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66675</xdr:rowOff>
        </xdr:from>
        <xdr:to>
          <xdr:col>1</xdr:col>
          <xdr:colOff>266700</xdr:colOff>
          <xdr:row>13</xdr:row>
          <xdr:rowOff>295275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66675</xdr:rowOff>
        </xdr:from>
        <xdr:to>
          <xdr:col>11</xdr:col>
          <xdr:colOff>266700</xdr:colOff>
          <xdr:row>13</xdr:row>
          <xdr:rowOff>295275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0</xdr:row>
          <xdr:rowOff>171450</xdr:rowOff>
        </xdr:from>
        <xdr:to>
          <xdr:col>2</xdr:col>
          <xdr:colOff>47625</xdr:colOff>
          <xdr:row>2</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13</xdr:row>
          <xdr:rowOff>219075</xdr:rowOff>
        </xdr:from>
        <xdr:to>
          <xdr:col>12</xdr:col>
          <xdr:colOff>28575</xdr:colOff>
          <xdr:row>15</xdr:row>
          <xdr:rowOff>57150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xdr:row>
          <xdr:rowOff>219075</xdr:rowOff>
        </xdr:from>
        <xdr:to>
          <xdr:col>16</xdr:col>
          <xdr:colOff>0</xdr:colOff>
          <xdr:row>15</xdr:row>
          <xdr:rowOff>57150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13</xdr:row>
          <xdr:rowOff>219075</xdr:rowOff>
        </xdr:from>
        <xdr:to>
          <xdr:col>12</xdr:col>
          <xdr:colOff>28575</xdr:colOff>
          <xdr:row>15</xdr:row>
          <xdr:rowOff>57150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xdr:row>
          <xdr:rowOff>219075</xdr:rowOff>
        </xdr:from>
        <xdr:to>
          <xdr:col>16</xdr:col>
          <xdr:colOff>0</xdr:colOff>
          <xdr:row>15</xdr:row>
          <xdr:rowOff>57150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114300</xdr:colOff>
          <xdr:row>20</xdr:row>
          <xdr:rowOff>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0</xdr:rowOff>
        </xdr:from>
        <xdr:to>
          <xdr:col>10</xdr:col>
          <xdr:colOff>114300</xdr:colOff>
          <xdr:row>20</xdr:row>
          <xdr:rowOff>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19</xdr:row>
          <xdr:rowOff>0</xdr:rowOff>
        </xdr:from>
        <xdr:to>
          <xdr:col>16</xdr:col>
          <xdr:colOff>114300</xdr:colOff>
          <xdr:row>20</xdr:row>
          <xdr:rowOff>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19</xdr:row>
          <xdr:rowOff>0</xdr:rowOff>
        </xdr:from>
        <xdr:to>
          <xdr:col>19</xdr:col>
          <xdr:colOff>114300</xdr:colOff>
          <xdr:row>20</xdr:row>
          <xdr:rowOff>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28575</xdr:colOff>
          <xdr:row>19</xdr:row>
          <xdr:rowOff>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28575</xdr:colOff>
          <xdr:row>19</xdr:row>
          <xdr:rowOff>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18</xdr:row>
          <xdr:rowOff>0</xdr:rowOff>
        </xdr:from>
        <xdr:to>
          <xdr:col>13</xdr:col>
          <xdr:colOff>238125</xdr:colOff>
          <xdr:row>19</xdr:row>
          <xdr:rowOff>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18</xdr:row>
          <xdr:rowOff>0</xdr:rowOff>
        </xdr:from>
        <xdr:to>
          <xdr:col>15</xdr:col>
          <xdr:colOff>228600</xdr:colOff>
          <xdr:row>19</xdr:row>
          <xdr:rowOff>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18</xdr:row>
          <xdr:rowOff>0</xdr:rowOff>
        </xdr:from>
        <xdr:to>
          <xdr:col>19</xdr:col>
          <xdr:colOff>238125</xdr:colOff>
          <xdr:row>19</xdr:row>
          <xdr:rowOff>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20</xdr:row>
          <xdr:rowOff>0</xdr:rowOff>
        </xdr:from>
        <xdr:to>
          <xdr:col>7</xdr:col>
          <xdr:colOff>114300</xdr:colOff>
          <xdr:row>20</xdr:row>
          <xdr:rowOff>400050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0</xdr:rowOff>
        </xdr:from>
        <xdr:to>
          <xdr:col>10</xdr:col>
          <xdr:colOff>114300</xdr:colOff>
          <xdr:row>20</xdr:row>
          <xdr:rowOff>400050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18</xdr:row>
          <xdr:rowOff>0</xdr:rowOff>
        </xdr:from>
        <xdr:to>
          <xdr:col>7</xdr:col>
          <xdr:colOff>114300</xdr:colOff>
          <xdr:row>19</xdr:row>
          <xdr:rowOff>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0</xdr:rowOff>
        </xdr:from>
        <xdr:to>
          <xdr:col>10</xdr:col>
          <xdr:colOff>114300</xdr:colOff>
          <xdr:row>19</xdr:row>
          <xdr:rowOff>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18</xdr:row>
          <xdr:rowOff>0</xdr:rowOff>
        </xdr:from>
        <xdr:to>
          <xdr:col>10</xdr:col>
          <xdr:colOff>114300</xdr:colOff>
          <xdr:row>19</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6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18</xdr:row>
          <xdr:rowOff>9525</xdr:rowOff>
        </xdr:from>
        <xdr:to>
          <xdr:col>6</xdr:col>
          <xdr:colOff>104775</xdr:colOff>
          <xdr:row>19</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9525</xdr:rowOff>
        </xdr:from>
        <xdr:to>
          <xdr:col>9</xdr:col>
          <xdr:colOff>257175</xdr:colOff>
          <xdr:row>19</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xdr:row>
          <xdr:rowOff>0</xdr:rowOff>
        </xdr:from>
        <xdr:to>
          <xdr:col>13</xdr:col>
          <xdr:colOff>142875</xdr:colOff>
          <xdr:row>19</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13856</xdr:rowOff>
    </xdr:from>
    <xdr:to>
      <xdr:col>12</xdr:col>
      <xdr:colOff>187035</xdr:colOff>
      <xdr:row>2</xdr:row>
      <xdr:rowOff>69274</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0" y="156731"/>
          <a:ext cx="6587835" cy="20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t>       </a:t>
          </a:r>
          <a:r>
            <a:rPr kumimoji="1" lang="ja-JP" altLang="en-US" sz="900"/>
            <a:t>「オリエンテーリング研修」実施要領を確認した上、提出します。</a:t>
          </a:r>
        </a:p>
      </xdr:txBody>
    </xdr:sp>
    <xdr:clientData/>
  </xdr:twoCellAnchor>
  <xdr:twoCellAnchor>
    <xdr:from>
      <xdr:col>8</xdr:col>
      <xdr:colOff>187036</xdr:colOff>
      <xdr:row>16</xdr:row>
      <xdr:rowOff>110837</xdr:rowOff>
    </xdr:from>
    <xdr:to>
      <xdr:col>22</xdr:col>
      <xdr:colOff>207818</xdr:colOff>
      <xdr:row>18</xdr:row>
      <xdr:rowOff>20781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4454236" y="2427317"/>
          <a:ext cx="7492192" cy="20331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50" b="1">
              <a:latin typeface="HGPｺﾞｼｯｸM" panose="020B0600000000000000" pitchFamily="50" charset="-128"/>
              <a:ea typeface="HGPｺﾞｼｯｸM" panose="020B0600000000000000" pitchFamily="50" charset="-128"/>
            </a:rPr>
            <a:t>令和７年１月よりチャレンジ・アドベンチャールートは使用できません。</a:t>
          </a:r>
        </a:p>
        <a:p>
          <a:r>
            <a:rPr kumimoji="1" lang="ja-JP" altLang="en-US" sz="1050" b="1">
              <a:solidFill>
                <a:srgbClr val="FF0000"/>
              </a:solidFill>
              <a:latin typeface="HGPｺﾞｼｯｸM" panose="020B0600000000000000" pitchFamily="50" charset="-128"/>
              <a:ea typeface="HGPｺﾞｼｯｸM" panose="020B0600000000000000" pitchFamily="50" charset="-128"/>
            </a:rPr>
            <a:t>ファミリールートのみご利用ください。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161925</xdr:rowOff>
        </xdr:from>
        <xdr:to>
          <xdr:col>1</xdr:col>
          <xdr:colOff>0</xdr:colOff>
          <xdr:row>1</xdr:row>
          <xdr:rowOff>238125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13856</xdr:rowOff>
    </xdr:from>
    <xdr:to>
      <xdr:col>12</xdr:col>
      <xdr:colOff>187035</xdr:colOff>
      <xdr:row>2</xdr:row>
      <xdr:rowOff>69274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56731"/>
          <a:ext cx="6587835" cy="20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「水晶山登山研修」実施要領を確認した上、提出します。</a:t>
          </a:r>
        </a:p>
      </xdr:txBody>
    </xdr:sp>
    <xdr:clientData/>
  </xdr:twoCellAnchor>
  <xdr:twoCellAnchor>
    <xdr:from>
      <xdr:col>8</xdr:col>
      <xdr:colOff>100445</xdr:colOff>
      <xdr:row>16</xdr:row>
      <xdr:rowOff>335973</xdr:rowOff>
    </xdr:from>
    <xdr:to>
      <xdr:col>22</xdr:col>
      <xdr:colOff>125037</xdr:colOff>
      <xdr:row>18</xdr:row>
      <xdr:rowOff>242107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369550" y="2463858"/>
          <a:ext cx="7488382" cy="29094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50" b="1">
              <a:latin typeface="HGPｺﾞｼｯｸM" panose="020B0600000000000000" pitchFamily="50" charset="-128"/>
              <a:ea typeface="HGPｺﾞｼｯｸM" panose="020B0600000000000000" pitchFamily="50" charset="-128"/>
            </a:rPr>
            <a:t>令和７年１月よりチャレンジ・アドベンチャールートは使用できません。</a:t>
          </a:r>
        </a:p>
        <a:p>
          <a:r>
            <a:rPr kumimoji="1" lang="ja-JP" altLang="en-US" sz="1050" b="1">
              <a:solidFill>
                <a:srgbClr val="FF0000"/>
              </a:solidFill>
              <a:latin typeface="HGPｺﾞｼｯｸM" panose="020B0600000000000000" pitchFamily="50" charset="-128"/>
              <a:ea typeface="HGPｺﾞｼｯｸM" panose="020B0600000000000000" pitchFamily="50" charset="-128"/>
            </a:rPr>
            <a:t>ファミリールートのみご利用ください。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xdr:row>
          <xdr:rowOff>47625</xdr:rowOff>
        </xdr:from>
        <xdr:to>
          <xdr:col>0</xdr:col>
          <xdr:colOff>200025</xdr:colOff>
          <xdr:row>1</xdr:row>
          <xdr:rowOff>219075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6</xdr:col>
      <xdr:colOff>33668</xdr:colOff>
      <xdr:row>25</xdr:row>
      <xdr:rowOff>1745643</xdr:rowOff>
    </xdr:from>
    <xdr:ext cx="1467068" cy="478016"/>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2392356" y="34964081"/>
          <a:ext cx="1467068" cy="478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参加人数</a:t>
          </a:r>
        </a:p>
      </xdr:txBody>
    </xdr:sp>
    <xdr:clientData/>
  </xdr:oneCellAnchor>
  <xdr:oneCellAnchor>
    <xdr:from>
      <xdr:col>5</xdr:col>
      <xdr:colOff>1867231</xdr:colOff>
      <xdr:row>15</xdr:row>
      <xdr:rowOff>5197</xdr:rowOff>
    </xdr:from>
    <xdr:ext cx="2339102" cy="6096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086431" y="2148322"/>
          <a:ext cx="2339102"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グループ数</a:t>
          </a:r>
        </a:p>
      </xdr:txBody>
    </xdr:sp>
    <xdr:clientData/>
  </xdr:oneCellAnchor>
  <xdr:oneCellAnchor>
    <xdr:from>
      <xdr:col>5</xdr:col>
      <xdr:colOff>1867231</xdr:colOff>
      <xdr:row>13</xdr:row>
      <xdr:rowOff>29010</xdr:rowOff>
    </xdr:from>
    <xdr:ext cx="2339102" cy="609600"/>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2344731" y="18674198"/>
          <a:ext cx="2339102"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2000">
              <a:latin typeface="UD デジタル 教科書体 N-B" panose="02020700000000000000" pitchFamily="17" charset="-128"/>
              <a:ea typeface="UD デジタル 教科書体 N-B" panose="02020700000000000000" pitchFamily="17" charset="-128"/>
            </a:rPr>
            <a:t>※</a:t>
          </a:r>
          <a:r>
            <a:rPr kumimoji="1" lang="ja-JP" altLang="en-US" sz="2000">
              <a:latin typeface="UD デジタル 教科書体 N-B" panose="02020700000000000000" pitchFamily="17" charset="-128"/>
              <a:ea typeface="UD デジタル 教科書体 N-B" panose="02020700000000000000" pitchFamily="17" charset="-128"/>
            </a:rPr>
            <a:t>グループ数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mments" Target="../comments14.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omments" Target="../comments5.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5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8.xml"/><Relationship Id="rId4"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S59"/>
  <sheetViews>
    <sheetView tabSelected="1" zoomScaleNormal="100" workbookViewId="0">
      <pane ySplit="3" topLeftCell="A4" activePane="bottomLeft" state="frozen"/>
      <selection activeCell="AD18" sqref="AD18"/>
      <selection pane="bottomLeft" activeCell="D4" sqref="D4"/>
    </sheetView>
  </sheetViews>
  <sheetFormatPr defaultColWidth="9.33203125" defaultRowHeight="26.25" customHeight="1" outlineLevelCol="1"/>
  <cols>
    <col min="1" max="1" width="9.33203125" style="8" customWidth="1"/>
    <col min="2" max="2" width="28" style="8" customWidth="1"/>
    <col min="3" max="3" width="9.33203125" style="8"/>
    <col min="4" max="4" width="9.6640625" style="8" bestFit="1" customWidth="1"/>
    <col min="5" max="10" width="9.33203125" style="8"/>
    <col min="11" max="12" width="9.33203125" style="8" customWidth="1"/>
    <col min="13" max="15" width="9.33203125" style="8" hidden="1" customWidth="1" outlineLevel="1"/>
    <col min="16" max="16" width="9.33203125" style="8" collapsed="1"/>
    <col min="17" max="16384" width="9.33203125" style="8"/>
  </cols>
  <sheetData>
    <row r="1" spans="1:12" ht="26.25" customHeight="1">
      <c r="A1" s="456" t="s">
        <v>231</v>
      </c>
      <c r="B1" s="456"/>
      <c r="C1" s="456"/>
      <c r="D1" s="456"/>
      <c r="E1" s="456"/>
      <c r="F1" s="456"/>
      <c r="G1" s="456"/>
      <c r="H1" s="456"/>
      <c r="I1" s="456"/>
      <c r="J1" s="456"/>
      <c r="K1" s="456"/>
    </row>
    <row r="2" spans="1:12" ht="26.25" customHeight="1" thickBot="1">
      <c r="A2" s="430" t="s">
        <v>49</v>
      </c>
      <c r="B2" s="430"/>
      <c r="C2" s="430"/>
      <c r="D2" s="430"/>
      <c r="E2" s="430"/>
      <c r="F2" s="430"/>
      <c r="G2" s="428" t="str">
        <f>IF(I7="","",I7-10)</f>
        <v/>
      </c>
      <c r="H2" s="429"/>
      <c r="I2" s="429"/>
      <c r="J2" s="2" t="s">
        <v>4</v>
      </c>
      <c r="K2" s="7"/>
    </row>
    <row r="3" spans="1:12" ht="26.25" customHeight="1" thickBot="1">
      <c r="A3" s="467" t="s">
        <v>324</v>
      </c>
      <c r="B3" s="468"/>
      <c r="C3" s="468"/>
      <c r="D3" s="468"/>
      <c r="E3" s="468"/>
      <c r="F3" s="468"/>
      <c r="G3" s="468"/>
      <c r="H3" s="468"/>
      <c r="I3" s="468"/>
      <c r="J3" s="468"/>
      <c r="K3" s="469"/>
    </row>
    <row r="4" spans="1:12" ht="26.25" customHeight="1" thickBot="1">
      <c r="A4" s="470" t="s">
        <v>29</v>
      </c>
      <c r="B4" s="471"/>
      <c r="C4" s="9" t="s">
        <v>3</v>
      </c>
      <c r="D4" s="89">
        <v>0</v>
      </c>
      <c r="E4" s="90">
        <v>0</v>
      </c>
      <c r="F4" s="91">
        <v>0</v>
      </c>
      <c r="G4" s="10" t="str">
        <f>IF(OR(D4=0,E4=0,F4=0),"( 　　)",DATE(D4+2018,E4,F4))</f>
        <v>( 　　)</v>
      </c>
      <c r="H4" s="442" t="str">
        <f>IF(OR(D4=0,E4=0,F4=0),"",DATE(D4+2018,E4,F4))</f>
        <v/>
      </c>
      <c r="I4" s="443"/>
      <c r="J4" s="443"/>
      <c r="K4" s="443"/>
    </row>
    <row r="5" spans="1:12" ht="26.25" customHeight="1">
      <c r="A5" s="472" t="s">
        <v>325</v>
      </c>
      <c r="B5" s="473"/>
      <c r="C5" s="16" t="s">
        <v>16</v>
      </c>
      <c r="D5" s="16" t="s">
        <v>3</v>
      </c>
      <c r="E5" s="92">
        <v>0</v>
      </c>
      <c r="F5" s="93">
        <v>0</v>
      </c>
      <c r="G5" s="94">
        <v>0</v>
      </c>
      <c r="H5" s="17" t="str">
        <f>IF(OR(E5=0,F5=0,G5=0),"( 　　)",DATE(E5+2018,F5,G5))</f>
        <v>( 　　)</v>
      </c>
      <c r="I5" s="97">
        <v>0</v>
      </c>
      <c r="J5" s="98">
        <v>0</v>
      </c>
      <c r="K5" s="12"/>
      <c r="L5" s="485" t="s">
        <v>50</v>
      </c>
    </row>
    <row r="6" spans="1:12" ht="26.25" customHeight="1">
      <c r="A6" s="474"/>
      <c r="B6" s="475"/>
      <c r="C6" s="18" t="s">
        <v>17</v>
      </c>
      <c r="D6" s="19"/>
      <c r="E6" s="19"/>
      <c r="F6" s="95">
        <v>0</v>
      </c>
      <c r="G6" s="96">
        <v>0</v>
      </c>
      <c r="H6" s="20" t="str">
        <f>IF(OR(F6=0,G6=0),"( 　　)",DATE(E5+2018,F6,G6))</f>
        <v>( 　　)</v>
      </c>
      <c r="I6" s="99">
        <v>0</v>
      </c>
      <c r="J6" s="100">
        <v>0</v>
      </c>
      <c r="K6" s="12"/>
      <c r="L6" s="485"/>
    </row>
    <row r="7" spans="1:12" ht="26.25" customHeight="1" thickBot="1">
      <c r="A7" s="476"/>
      <c r="B7" s="477"/>
      <c r="C7" s="101" t="s">
        <v>5</v>
      </c>
      <c r="D7" s="102">
        <f>IF(J7="",0,J7-I7)</f>
        <v>0</v>
      </c>
      <c r="E7" s="103" t="s">
        <v>1</v>
      </c>
      <c r="F7" s="102" t="str">
        <f>IF(I7="","",D7+1)</f>
        <v/>
      </c>
      <c r="G7" s="103" t="s">
        <v>0</v>
      </c>
      <c r="H7" s="104" t="s">
        <v>6</v>
      </c>
      <c r="I7" s="257" t="str">
        <f>IF(OR(E5=0,F5=0,G5=0),"",DATE(E5+2018,F5,G5))</f>
        <v/>
      </c>
      <c r="J7" s="258" t="str">
        <f>IF(OR(E5=0,F6=0,G6=0),"",DATE(E5+2018,F6,G6))</f>
        <v/>
      </c>
      <c r="K7" s="12"/>
      <c r="L7" s="485"/>
    </row>
    <row r="8" spans="1:12" ht="26.25" customHeight="1">
      <c r="A8" s="478" t="s">
        <v>18</v>
      </c>
      <c r="B8" s="479"/>
      <c r="C8" s="450"/>
      <c r="D8" s="451"/>
      <c r="E8" s="451"/>
      <c r="F8" s="451"/>
      <c r="G8" s="451"/>
      <c r="H8" s="451"/>
      <c r="I8" s="451"/>
      <c r="J8" s="452"/>
      <c r="K8" s="12"/>
      <c r="L8" s="485"/>
    </row>
    <row r="9" spans="1:12" ht="26.25" customHeight="1">
      <c r="A9" s="440" t="s">
        <v>19</v>
      </c>
      <c r="B9" s="441"/>
      <c r="C9" s="437"/>
      <c r="D9" s="438"/>
      <c r="E9" s="438"/>
      <c r="F9" s="438"/>
      <c r="G9" s="438"/>
      <c r="H9" s="438"/>
      <c r="I9" s="438"/>
      <c r="J9" s="439"/>
      <c r="K9" s="12"/>
      <c r="L9" s="485"/>
    </row>
    <row r="10" spans="1:12" ht="26.25" customHeight="1" thickBot="1">
      <c r="A10" s="480" t="s">
        <v>20</v>
      </c>
      <c r="B10" s="481"/>
      <c r="C10" s="453"/>
      <c r="D10" s="454"/>
      <c r="E10" s="454"/>
      <c r="F10" s="454"/>
      <c r="G10" s="454"/>
      <c r="H10" s="454"/>
      <c r="I10" s="454"/>
      <c r="J10" s="455"/>
      <c r="K10" s="12"/>
      <c r="L10" s="485"/>
    </row>
    <row r="11" spans="1:12" ht="26.25" customHeight="1">
      <c r="A11" s="434" t="s">
        <v>13</v>
      </c>
      <c r="B11" s="5" t="s">
        <v>14</v>
      </c>
      <c r="C11" s="482"/>
      <c r="D11" s="483"/>
      <c r="E11" s="483"/>
      <c r="F11" s="483"/>
      <c r="G11" s="483"/>
      <c r="H11" s="483"/>
      <c r="I11" s="483"/>
      <c r="J11" s="484"/>
      <c r="K11" s="446" t="s">
        <v>153</v>
      </c>
      <c r="L11" s="485"/>
    </row>
    <row r="12" spans="1:12" ht="26.25" customHeight="1">
      <c r="A12" s="435"/>
      <c r="B12" s="3" t="s">
        <v>10</v>
      </c>
      <c r="C12" s="437"/>
      <c r="D12" s="438"/>
      <c r="E12" s="438"/>
      <c r="F12" s="438"/>
      <c r="G12" s="438"/>
      <c r="H12" s="438"/>
      <c r="I12" s="438"/>
      <c r="J12" s="439"/>
      <c r="K12" s="447"/>
      <c r="L12" s="485"/>
    </row>
    <row r="13" spans="1:12" ht="26.25" customHeight="1" thickBot="1">
      <c r="A13" s="436"/>
      <c r="B13" s="67" t="s">
        <v>15</v>
      </c>
      <c r="C13" s="453"/>
      <c r="D13" s="454"/>
      <c r="E13" s="454"/>
      <c r="F13" s="454"/>
      <c r="G13" s="454"/>
      <c r="H13" s="454"/>
      <c r="I13" s="454"/>
      <c r="J13" s="455"/>
      <c r="K13" s="447"/>
      <c r="L13" s="485"/>
    </row>
    <row r="14" spans="1:12" ht="26.25" customHeight="1">
      <c r="A14" s="463" t="s">
        <v>225</v>
      </c>
      <c r="B14" s="5" t="s">
        <v>14</v>
      </c>
      <c r="C14" s="450"/>
      <c r="D14" s="451"/>
      <c r="E14" s="451"/>
      <c r="F14" s="451"/>
      <c r="G14" s="451"/>
      <c r="H14" s="451"/>
      <c r="I14" s="451"/>
      <c r="J14" s="452"/>
      <c r="K14" s="448"/>
      <c r="L14" s="485"/>
    </row>
    <row r="15" spans="1:12" ht="26.25" customHeight="1">
      <c r="A15" s="435"/>
      <c r="B15" s="3" t="s">
        <v>10</v>
      </c>
      <c r="C15" s="437"/>
      <c r="D15" s="438"/>
      <c r="E15" s="438"/>
      <c r="F15" s="438"/>
      <c r="G15" s="438"/>
      <c r="H15" s="438"/>
      <c r="I15" s="438"/>
      <c r="J15" s="439"/>
      <c r="K15" s="448"/>
      <c r="L15" s="485"/>
    </row>
    <row r="16" spans="1:12" ht="26.25" customHeight="1" thickBot="1">
      <c r="A16" s="436"/>
      <c r="B16" s="67" t="s">
        <v>15</v>
      </c>
      <c r="C16" s="453"/>
      <c r="D16" s="454"/>
      <c r="E16" s="454"/>
      <c r="F16" s="454"/>
      <c r="G16" s="454"/>
      <c r="H16" s="454"/>
      <c r="I16" s="454"/>
      <c r="J16" s="455"/>
      <c r="K16" s="448"/>
      <c r="L16" s="485"/>
    </row>
    <row r="17" spans="1:15" ht="26.25" customHeight="1">
      <c r="A17" s="434" t="s">
        <v>151</v>
      </c>
      <c r="B17" s="5" t="s">
        <v>14</v>
      </c>
      <c r="C17" s="450"/>
      <c r="D17" s="451"/>
      <c r="E17" s="451"/>
      <c r="F17" s="451"/>
      <c r="G17" s="451"/>
      <c r="H17" s="451"/>
      <c r="I17" s="451"/>
      <c r="J17" s="452"/>
      <c r="K17" s="448"/>
      <c r="L17" s="485"/>
    </row>
    <row r="18" spans="1:15" ht="26.25" customHeight="1">
      <c r="A18" s="435"/>
      <c r="B18" s="3" t="s">
        <v>10</v>
      </c>
      <c r="C18" s="437"/>
      <c r="D18" s="438"/>
      <c r="E18" s="438"/>
      <c r="F18" s="438"/>
      <c r="G18" s="438"/>
      <c r="H18" s="438"/>
      <c r="I18" s="438"/>
      <c r="J18" s="439"/>
      <c r="K18" s="448"/>
      <c r="L18" s="485"/>
    </row>
    <row r="19" spans="1:15" ht="26.25" customHeight="1" thickBot="1">
      <c r="A19" s="435"/>
      <c r="B19" s="3" t="s">
        <v>15</v>
      </c>
      <c r="C19" s="437"/>
      <c r="D19" s="438"/>
      <c r="E19" s="438"/>
      <c r="F19" s="438"/>
      <c r="G19" s="438"/>
      <c r="H19" s="438"/>
      <c r="I19" s="438"/>
      <c r="J19" s="439"/>
      <c r="K19" s="449"/>
      <c r="L19" s="485"/>
    </row>
    <row r="20" spans="1:15" ht="26.25" customHeight="1">
      <c r="A20" s="435"/>
      <c r="B20" s="3" t="s">
        <v>21</v>
      </c>
      <c r="C20" s="444" t="s">
        <v>219</v>
      </c>
      <c r="D20" s="445"/>
      <c r="E20" s="445"/>
      <c r="F20" s="457"/>
      <c r="G20" s="457"/>
      <c r="H20" s="457"/>
      <c r="I20" s="457"/>
      <c r="J20" s="458"/>
      <c r="K20" s="13"/>
      <c r="L20" s="485"/>
    </row>
    <row r="21" spans="1:15" ht="26.25" customHeight="1">
      <c r="A21" s="435"/>
      <c r="B21" s="3" t="s">
        <v>7</v>
      </c>
      <c r="C21" s="437"/>
      <c r="D21" s="438"/>
      <c r="E21" s="438"/>
      <c r="F21" s="438"/>
      <c r="G21" s="438"/>
      <c r="H21" s="438"/>
      <c r="I21" s="438"/>
      <c r="J21" s="439"/>
      <c r="K21" s="13"/>
      <c r="L21" s="485"/>
    </row>
    <row r="22" spans="1:15" ht="26.25" customHeight="1">
      <c r="A22" s="435"/>
      <c r="B22" s="3" t="s">
        <v>2</v>
      </c>
      <c r="C22" s="437"/>
      <c r="D22" s="438"/>
      <c r="E22" s="438"/>
      <c r="F22" s="438"/>
      <c r="G22" s="438"/>
      <c r="H22" s="438"/>
      <c r="I22" s="438"/>
      <c r="J22" s="439"/>
      <c r="K22" s="13"/>
      <c r="L22" s="485"/>
    </row>
    <row r="23" spans="1:15" ht="26.25" customHeight="1">
      <c r="A23" s="435"/>
      <c r="B23" s="3" t="s">
        <v>11</v>
      </c>
      <c r="C23" s="464"/>
      <c r="D23" s="465"/>
      <c r="E23" s="465"/>
      <c r="F23" s="465"/>
      <c r="G23" s="465"/>
      <c r="H23" s="465"/>
      <c r="I23" s="465"/>
      <c r="J23" s="466"/>
      <c r="K23" s="13"/>
      <c r="L23" s="485"/>
    </row>
    <row r="24" spans="1:15" ht="26.25" customHeight="1">
      <c r="A24" s="435"/>
      <c r="B24" s="4" t="s">
        <v>12</v>
      </c>
      <c r="C24" s="464"/>
      <c r="D24" s="465"/>
      <c r="E24" s="465"/>
      <c r="F24" s="465"/>
      <c r="G24" s="465"/>
      <c r="H24" s="465"/>
      <c r="I24" s="465"/>
      <c r="J24" s="466"/>
      <c r="K24" s="12"/>
      <c r="L24" s="485"/>
    </row>
    <row r="25" spans="1:15" ht="26.25" customHeight="1">
      <c r="A25" s="435"/>
      <c r="B25" s="68" t="s">
        <v>8</v>
      </c>
      <c r="C25" s="464"/>
      <c r="D25" s="465"/>
      <c r="E25" s="465"/>
      <c r="F25" s="465"/>
      <c r="G25" s="465"/>
      <c r="H25" s="465"/>
      <c r="I25" s="465"/>
      <c r="J25" s="466"/>
      <c r="K25" s="12"/>
      <c r="L25" s="485"/>
    </row>
    <row r="26" spans="1:15" ht="26.25" customHeight="1" thickBot="1">
      <c r="A26" s="436"/>
      <c r="B26" s="6" t="s">
        <v>9</v>
      </c>
      <c r="C26" s="460"/>
      <c r="D26" s="461"/>
      <c r="E26" s="461"/>
      <c r="F26" s="461"/>
      <c r="G26" s="461"/>
      <c r="H26" s="461"/>
      <c r="I26" s="461"/>
      <c r="J26" s="462"/>
      <c r="K26" s="12"/>
      <c r="L26" s="485"/>
    </row>
    <row r="27" spans="1:15" ht="26.25" customHeight="1">
      <c r="A27" s="1"/>
      <c r="B27" s="1"/>
      <c r="C27" s="1"/>
      <c r="D27" s="1"/>
      <c r="E27" s="1"/>
      <c r="F27" s="1"/>
      <c r="G27" s="1"/>
      <c r="H27" s="1"/>
      <c r="I27" s="1"/>
      <c r="J27" s="1"/>
      <c r="K27" s="1"/>
    </row>
    <row r="28" spans="1:15" ht="26.25" customHeight="1" thickBot="1">
      <c r="A28" s="459" t="s">
        <v>30</v>
      </c>
      <c r="B28" s="459"/>
      <c r="C28" s="459"/>
      <c r="D28" s="459"/>
      <c r="E28" s="459"/>
      <c r="F28" s="459"/>
      <c r="G28" s="459"/>
      <c r="H28" s="459"/>
      <c r="I28" s="459"/>
      <c r="J28" s="459"/>
      <c r="K28" s="459"/>
    </row>
    <row r="29" spans="1:15" ht="26.25" customHeight="1">
      <c r="A29" s="431" t="s">
        <v>120</v>
      </c>
      <c r="B29" s="432"/>
      <c r="C29" s="432"/>
      <c r="D29" s="432"/>
      <c r="E29" s="432"/>
      <c r="F29" s="432"/>
      <c r="G29" s="432"/>
      <c r="H29" s="432"/>
      <c r="I29" s="432"/>
      <c r="J29" s="432"/>
      <c r="K29" s="433"/>
    </row>
    <row r="30" spans="1:15" ht="26.25" customHeight="1">
      <c r="A30" s="84"/>
      <c r="B30" s="427" t="s">
        <v>224</v>
      </c>
      <c r="C30" s="427"/>
      <c r="D30" s="427"/>
      <c r="E30" s="86"/>
      <c r="F30" s="427" t="s">
        <v>39</v>
      </c>
      <c r="G30" s="427"/>
      <c r="H30" s="423"/>
      <c r="I30" s="423"/>
      <c r="J30" s="423"/>
      <c r="K30" s="424"/>
      <c r="M30" s="70" t="b">
        <v>0</v>
      </c>
      <c r="N30" s="70" t="b">
        <v>0</v>
      </c>
      <c r="O30" s="11"/>
    </row>
    <row r="31" spans="1:15" ht="26.25" customHeight="1">
      <c r="A31" s="84"/>
      <c r="B31" s="427" t="s">
        <v>47</v>
      </c>
      <c r="C31" s="427"/>
      <c r="D31" s="427"/>
      <c r="E31" s="86"/>
      <c r="F31" s="427" t="s">
        <v>39</v>
      </c>
      <c r="G31" s="427"/>
      <c r="H31" s="423"/>
      <c r="I31" s="423"/>
      <c r="J31" s="423"/>
      <c r="K31" s="424"/>
      <c r="M31" s="70" t="b">
        <v>0</v>
      </c>
      <c r="N31" s="70" t="b">
        <v>0</v>
      </c>
      <c r="O31" s="11"/>
    </row>
    <row r="32" spans="1:15" ht="26.25" customHeight="1" thickBot="1">
      <c r="A32" s="85"/>
      <c r="B32" s="422" t="s">
        <v>48</v>
      </c>
      <c r="C32" s="422"/>
      <c r="D32" s="422"/>
      <c r="E32" s="87"/>
      <c r="F32" s="422" t="s">
        <v>39</v>
      </c>
      <c r="G32" s="422"/>
      <c r="H32" s="425"/>
      <c r="I32" s="425"/>
      <c r="J32" s="425"/>
      <c r="K32" s="426"/>
      <c r="M32" s="70" t="b">
        <v>0</v>
      </c>
      <c r="N32" s="70" t="b">
        <v>0</v>
      </c>
      <c r="O32" s="11"/>
    </row>
    <row r="33" spans="1:19" ht="26.25" customHeight="1">
      <c r="A33" s="431" t="s">
        <v>121</v>
      </c>
      <c r="B33" s="432"/>
      <c r="C33" s="432"/>
      <c r="D33" s="432" t="s">
        <v>223</v>
      </c>
      <c r="E33" s="432"/>
      <c r="F33" s="432"/>
      <c r="G33" s="432"/>
      <c r="H33" s="432"/>
      <c r="I33" s="432"/>
      <c r="J33" s="432"/>
      <c r="K33" s="433"/>
      <c r="M33" s="11"/>
      <c r="N33" s="11"/>
      <c r="O33" s="11"/>
      <c r="P33" s="15"/>
      <c r="Q33" s="15"/>
      <c r="R33" s="15"/>
      <c r="S33" s="15"/>
    </row>
    <row r="34" spans="1:19" ht="26.25" customHeight="1">
      <c r="A34" s="84"/>
      <c r="B34" s="411" t="s">
        <v>41</v>
      </c>
      <c r="C34" s="411"/>
      <c r="D34" s="489" t="str">
        <f>IF($M34=TRUE,"カッター指導依頼書","")</f>
        <v/>
      </c>
      <c r="E34" s="490"/>
      <c r="F34" s="490"/>
      <c r="G34" s="490"/>
      <c r="H34" s="489" t="str">
        <f>IF($M34=TRUE,"カッター乗船者名簿","")</f>
        <v/>
      </c>
      <c r="I34" s="490"/>
      <c r="J34" s="490"/>
      <c r="K34" s="491"/>
      <c r="M34" s="11" t="b">
        <v>0</v>
      </c>
      <c r="N34" s="107"/>
      <c r="O34" s="11"/>
      <c r="P34" s="15"/>
    </row>
    <row r="35" spans="1:19" ht="26.25" customHeight="1">
      <c r="A35" s="84"/>
      <c r="B35" s="411" t="s">
        <v>40</v>
      </c>
      <c r="C35" s="411"/>
      <c r="D35" s="412" t="str">
        <f>IF($M35=TRUE,"カヌー研修実施届","")</f>
        <v/>
      </c>
      <c r="E35" s="494"/>
      <c r="F35" s="494"/>
      <c r="G35" s="494"/>
      <c r="H35" s="492" t="str">
        <f>IF($M35=TRUE,"名簿を当日提出
（利用者名簿のコピー）","")</f>
        <v/>
      </c>
      <c r="I35" s="492"/>
      <c r="J35" s="492"/>
      <c r="K35" s="493"/>
      <c r="M35" s="11" t="b">
        <v>0</v>
      </c>
      <c r="N35" s="11"/>
      <c r="O35" s="11"/>
      <c r="P35" s="15"/>
    </row>
    <row r="36" spans="1:19" ht="26.25" customHeight="1">
      <c r="A36" s="84"/>
      <c r="B36" s="411" t="s">
        <v>42</v>
      </c>
      <c r="C36" s="411"/>
      <c r="D36" s="414" t="str">
        <f>IF($M36=TRUE,"水泳実施届","")</f>
        <v/>
      </c>
      <c r="E36" s="415"/>
      <c r="F36" s="415"/>
      <c r="G36" s="415"/>
      <c r="H36" s="492" t="str">
        <f>IF($M36=TRUE,"名簿を当日提出
（利用者名簿のコピー）","")</f>
        <v/>
      </c>
      <c r="I36" s="492"/>
      <c r="J36" s="492"/>
      <c r="K36" s="493"/>
      <c r="M36" s="11" t="b">
        <v>0</v>
      </c>
      <c r="N36" s="11"/>
      <c r="O36" s="11"/>
      <c r="P36" s="15"/>
    </row>
    <row r="37" spans="1:19" ht="26.25" customHeight="1">
      <c r="A37" s="84"/>
      <c r="B37" s="421" t="s">
        <v>355</v>
      </c>
      <c r="C37" s="421"/>
      <c r="D37" s="414" t="str">
        <f>IF($M37=TRUE,"野外炊事実施届","")</f>
        <v/>
      </c>
      <c r="E37" s="415"/>
      <c r="F37" s="415"/>
      <c r="G37" s="415"/>
      <c r="H37" s="418" t="str">
        <f>IF($M37=TRUE,"2週間前までに「レストラン注文書」「アレルギー調査票（必要な場合）」をご提出ください","")</f>
        <v/>
      </c>
      <c r="I37" s="419"/>
      <c r="J37" s="419"/>
      <c r="K37" s="420"/>
      <c r="M37" s="11" t="b">
        <v>0</v>
      </c>
      <c r="N37" s="11"/>
      <c r="O37" s="11"/>
      <c r="P37" s="15"/>
    </row>
    <row r="38" spans="1:19" ht="26.25" customHeight="1">
      <c r="A38" s="84"/>
      <c r="B38" s="421" t="s">
        <v>356</v>
      </c>
      <c r="C38" s="421"/>
      <c r="D38" s="414" t="str">
        <f>IF($M38=TRUE,"防災野外炊事実施届","")</f>
        <v/>
      </c>
      <c r="E38" s="415"/>
      <c r="F38" s="415"/>
      <c r="G38" s="415"/>
      <c r="H38" s="418" t="str">
        <f>IF($M38=TRUE,"2週間前までに「レストラン注文書」「アレルギー調査票（必要な場合）」をご提出ください","")</f>
        <v/>
      </c>
      <c r="I38" s="419"/>
      <c r="J38" s="419"/>
      <c r="K38" s="420"/>
      <c r="M38" s="11" t="b">
        <v>0</v>
      </c>
      <c r="N38" s="11"/>
      <c r="O38" s="11"/>
      <c r="P38" s="15"/>
    </row>
    <row r="39" spans="1:19" ht="26.25" customHeight="1">
      <c r="A39" s="84"/>
      <c r="B39" s="421" t="s">
        <v>37</v>
      </c>
      <c r="C39" s="421"/>
      <c r="D39" s="414" t="str">
        <f>IF($M$39=TRUE,"オリエンテーリング研修実施届","")</f>
        <v/>
      </c>
      <c r="E39" s="415"/>
      <c r="F39" s="415"/>
      <c r="G39" s="415"/>
      <c r="H39" s="412" t="str">
        <f>IF($M39=TRUE,"物品利用希望書（必要な場合）","")</f>
        <v/>
      </c>
      <c r="I39" s="412"/>
      <c r="J39" s="412"/>
      <c r="K39" s="413"/>
      <c r="M39" s="11" t="b">
        <v>0</v>
      </c>
      <c r="N39" s="11"/>
      <c r="O39" s="11"/>
      <c r="P39" s="15"/>
    </row>
    <row r="40" spans="1:19" ht="26.25" customHeight="1">
      <c r="A40" s="84"/>
      <c r="B40" s="421" t="s">
        <v>31</v>
      </c>
      <c r="C40" s="421"/>
      <c r="D40" s="414" t="str">
        <f>IF($M40=TRUE,"水晶山登山研修実施届","")</f>
        <v/>
      </c>
      <c r="E40" s="415"/>
      <c r="F40" s="415"/>
      <c r="G40" s="415"/>
      <c r="H40" s="412" t="str">
        <f>IF($M40=TRUE,"物品利用希望書（必要な場合）","")</f>
        <v/>
      </c>
      <c r="I40" s="412"/>
      <c r="J40" s="412"/>
      <c r="K40" s="413"/>
      <c r="M40" s="11" t="b">
        <v>0</v>
      </c>
      <c r="N40" s="11"/>
      <c r="O40" s="11"/>
      <c r="P40" s="15"/>
    </row>
    <row r="41" spans="1:19" ht="26.25" customHeight="1">
      <c r="A41" s="84"/>
      <c r="B41" s="411" t="s">
        <v>263</v>
      </c>
      <c r="C41" s="411"/>
      <c r="D41" s="414" t="str">
        <f>IF($M41=TRUE,"マリンウォッチング","")</f>
        <v/>
      </c>
      <c r="E41" s="415"/>
      <c r="F41" s="414" t="str">
        <f>IF($M41=TRUE,"ビーチコーミング","")</f>
        <v/>
      </c>
      <c r="G41" s="415"/>
      <c r="H41" s="414" t="str">
        <f>IF($M41=TRUE,"ナイトマリンハイク","")</f>
        <v/>
      </c>
      <c r="I41" s="415"/>
      <c r="J41" s="416" t="str">
        <f>IF($M41=TRUE,"物品利用希望書（必要な場合）","")</f>
        <v/>
      </c>
      <c r="K41" s="417"/>
      <c r="M41" s="11" t="b">
        <v>0</v>
      </c>
      <c r="N41" s="11"/>
      <c r="O41" s="11"/>
      <c r="P41" s="15"/>
    </row>
    <row r="42" spans="1:19" ht="26.25" customHeight="1">
      <c r="A42" s="84"/>
      <c r="B42" s="411" t="s">
        <v>43</v>
      </c>
      <c r="C42" s="411"/>
      <c r="D42" s="414" t="str">
        <f>IF($M42=TRUE,"マリンウォッチング実施届","")</f>
        <v/>
      </c>
      <c r="E42" s="415"/>
      <c r="F42" s="415"/>
      <c r="G42" s="415"/>
      <c r="H42" s="412" t="str">
        <f t="shared" ref="H42:H46" si="0">IF($M42=TRUE,"物品利用希望書（必要な場合）","")</f>
        <v/>
      </c>
      <c r="I42" s="412"/>
      <c r="J42" s="412"/>
      <c r="K42" s="413"/>
      <c r="M42" s="11" t="b">
        <v>0</v>
      </c>
      <c r="N42" s="11"/>
      <c r="O42" s="11"/>
      <c r="P42" s="15"/>
    </row>
    <row r="43" spans="1:19" ht="26.25" customHeight="1">
      <c r="A43" s="84"/>
      <c r="B43" s="411" t="s">
        <v>44</v>
      </c>
      <c r="C43" s="411"/>
      <c r="D43" s="414" t="str">
        <f>IF($M43=TRUE,"ビーチコーミング実施届","")</f>
        <v/>
      </c>
      <c r="E43" s="415"/>
      <c r="F43" s="415"/>
      <c r="G43" s="415"/>
      <c r="H43" s="412" t="str">
        <f t="shared" si="0"/>
        <v/>
      </c>
      <c r="I43" s="412"/>
      <c r="J43" s="412"/>
      <c r="K43" s="413"/>
      <c r="M43" s="11" t="b">
        <v>0</v>
      </c>
      <c r="N43" s="11"/>
      <c r="O43" s="11"/>
      <c r="P43" s="15"/>
    </row>
    <row r="44" spans="1:19" ht="26.25" customHeight="1">
      <c r="A44" s="84"/>
      <c r="B44" s="411" t="s">
        <v>45</v>
      </c>
      <c r="C44" s="411"/>
      <c r="D44" s="414" t="str">
        <f>IF($M44=TRUE,"ナイトマリンハイク実施届","")</f>
        <v/>
      </c>
      <c r="E44" s="415"/>
      <c r="F44" s="415"/>
      <c r="G44" s="415"/>
      <c r="H44" s="412" t="str">
        <f t="shared" si="0"/>
        <v/>
      </c>
      <c r="I44" s="412"/>
      <c r="J44" s="412"/>
      <c r="K44" s="413"/>
      <c r="M44" s="11" t="b">
        <v>0</v>
      </c>
      <c r="N44" s="11"/>
      <c r="O44" s="11"/>
      <c r="P44" s="15"/>
    </row>
    <row r="45" spans="1:19" ht="26.25" customHeight="1">
      <c r="A45" s="84"/>
      <c r="B45" s="411" t="s">
        <v>308</v>
      </c>
      <c r="C45" s="411"/>
      <c r="D45" s="414" t="str">
        <f>IF($M45=TRUE,"ビーチキーホルダー研修実施届","")</f>
        <v/>
      </c>
      <c r="E45" s="414"/>
      <c r="F45" s="414"/>
      <c r="G45" s="414"/>
      <c r="H45" s="412" t="str">
        <f t="shared" si="0"/>
        <v/>
      </c>
      <c r="I45" s="412"/>
      <c r="J45" s="412"/>
      <c r="K45" s="413"/>
      <c r="M45" s="11" t="b">
        <v>0</v>
      </c>
      <c r="N45" s="11"/>
      <c r="O45" s="11"/>
      <c r="P45" s="15"/>
    </row>
    <row r="46" spans="1:19" ht="26.25" customHeight="1">
      <c r="A46" s="84"/>
      <c r="B46" s="411" t="s">
        <v>309</v>
      </c>
      <c r="C46" s="411"/>
      <c r="D46" s="488" t="str">
        <f>IF($M46=TRUE,"海のひつみビーチキーホルダー研修実施届","")</f>
        <v/>
      </c>
      <c r="E46" s="488"/>
      <c r="F46" s="488"/>
      <c r="G46" s="488"/>
      <c r="H46" s="412" t="str">
        <f t="shared" si="0"/>
        <v/>
      </c>
      <c r="I46" s="412"/>
      <c r="J46" s="412"/>
      <c r="K46" s="413"/>
      <c r="M46" s="11" t="b">
        <v>0</v>
      </c>
      <c r="N46" s="11"/>
      <c r="O46" s="11"/>
      <c r="P46" s="15"/>
    </row>
    <row r="47" spans="1:19" ht="26.25" customHeight="1">
      <c r="A47" s="84"/>
      <c r="B47" s="14" t="s">
        <v>34</v>
      </c>
      <c r="C47" s="88"/>
      <c r="D47" s="421" t="s">
        <v>35</v>
      </c>
      <c r="E47" s="421"/>
      <c r="F47" s="496"/>
      <c r="G47" s="499"/>
      <c r="H47" s="500"/>
      <c r="I47" s="500"/>
      <c r="J47" s="501"/>
      <c r="K47" s="497" t="str">
        <f>IF(OR($M47,$N47,$O47,$M48,$N48,$M49,$N49,$O49,$M50,$N50,$O50)=TRUE,"物品利用希望書
（必要な場合）","")</f>
        <v/>
      </c>
      <c r="M47" s="11" t="b">
        <v>0</v>
      </c>
      <c r="N47" s="11" t="b">
        <v>0</v>
      </c>
      <c r="O47" s="11" t="b">
        <v>0</v>
      </c>
    </row>
    <row r="48" spans="1:19" ht="26.25" customHeight="1">
      <c r="A48" s="84"/>
      <c r="B48" s="14" t="s">
        <v>32</v>
      </c>
      <c r="C48" s="88"/>
      <c r="D48" s="421" t="s">
        <v>33</v>
      </c>
      <c r="E48" s="421"/>
      <c r="F48" s="496"/>
      <c r="G48" s="495" t="str">
        <f>IF(OR(M48=TRUE,N48=TRUE),"注文書を石田スポーツへ
FAXしてください","")</f>
        <v/>
      </c>
      <c r="H48" s="495"/>
      <c r="I48" s="495"/>
      <c r="J48" s="495"/>
      <c r="K48" s="497"/>
      <c r="M48" s="11" t="b">
        <v>0</v>
      </c>
      <c r="N48" s="11" t="b">
        <v>0</v>
      </c>
      <c r="O48" s="11"/>
    </row>
    <row r="49" spans="1:15" ht="26.25" customHeight="1">
      <c r="A49" s="84"/>
      <c r="B49" s="147" t="s">
        <v>264</v>
      </c>
      <c r="C49" s="88"/>
      <c r="D49" s="421" t="s">
        <v>36</v>
      </c>
      <c r="E49" s="421"/>
      <c r="F49" s="496"/>
      <c r="G49" s="88"/>
      <c r="H49" s="421" t="s">
        <v>222</v>
      </c>
      <c r="I49" s="421"/>
      <c r="J49" s="421"/>
      <c r="K49" s="497"/>
      <c r="M49" s="11" t="b">
        <v>0</v>
      </c>
      <c r="N49" s="11" t="b">
        <v>0</v>
      </c>
      <c r="O49" s="11" t="b">
        <v>0</v>
      </c>
    </row>
    <row r="50" spans="1:15" ht="26.25" customHeight="1" thickBot="1">
      <c r="A50" s="85"/>
      <c r="B50" s="106" t="s">
        <v>46</v>
      </c>
      <c r="C50" s="108"/>
      <c r="D50" s="486" t="s">
        <v>221</v>
      </c>
      <c r="E50" s="486"/>
      <c r="F50" s="487"/>
      <c r="G50" s="105"/>
      <c r="H50" s="486" t="s">
        <v>38</v>
      </c>
      <c r="I50" s="486"/>
      <c r="J50" s="487"/>
      <c r="K50" s="498"/>
      <c r="M50" s="11" t="b">
        <v>0</v>
      </c>
      <c r="N50" s="11" t="b">
        <v>0</v>
      </c>
      <c r="O50" s="11" t="b">
        <v>0</v>
      </c>
    </row>
    <row r="51" spans="1:15" ht="26.25" customHeight="1">
      <c r="C51" s="15"/>
      <c r="D51" s="15"/>
      <c r="E51" s="15"/>
      <c r="F51" s="15"/>
      <c r="G51" s="15"/>
      <c r="H51" s="15"/>
      <c r="I51" s="15"/>
      <c r="J51" s="15"/>
      <c r="K51" s="15"/>
    </row>
    <row r="52" spans="1:15" ht="26.25" customHeight="1">
      <c r="C52" s="15"/>
      <c r="D52" s="15"/>
      <c r="E52" s="15"/>
      <c r="F52" s="15"/>
      <c r="G52" s="15"/>
      <c r="H52" s="15"/>
      <c r="I52" s="15"/>
      <c r="J52" s="15"/>
      <c r="K52" s="15"/>
    </row>
    <row r="53" spans="1:15" ht="26.25" customHeight="1">
      <c r="C53" s="15"/>
      <c r="D53" s="15"/>
      <c r="E53" s="15"/>
      <c r="F53" s="15"/>
      <c r="G53" s="15"/>
      <c r="H53" s="15"/>
      <c r="I53" s="15"/>
      <c r="J53" s="15"/>
      <c r="K53" s="15"/>
    </row>
    <row r="54" spans="1:15" ht="26.25" customHeight="1">
      <c r="C54" s="15"/>
      <c r="D54" s="15"/>
      <c r="E54" s="15"/>
      <c r="F54" s="15"/>
      <c r="G54" s="15"/>
      <c r="H54" s="15"/>
      <c r="I54" s="15"/>
      <c r="J54" s="15"/>
      <c r="K54" s="15"/>
    </row>
    <row r="55" spans="1:15" ht="26.25" customHeight="1">
      <c r="C55" s="15"/>
      <c r="D55" s="15"/>
      <c r="E55" s="15"/>
      <c r="F55" s="15"/>
      <c r="G55" s="15"/>
      <c r="H55" s="15"/>
      <c r="I55" s="15"/>
      <c r="J55" s="15"/>
      <c r="K55" s="15"/>
    </row>
    <row r="56" spans="1:15" ht="26.25" customHeight="1">
      <c r="C56" s="15"/>
      <c r="D56" s="15"/>
      <c r="E56" s="15"/>
      <c r="F56" s="15"/>
      <c r="G56" s="15"/>
      <c r="H56" s="15"/>
      <c r="I56" s="15"/>
      <c r="J56" s="15"/>
      <c r="K56" s="15"/>
    </row>
    <row r="57" spans="1:15" ht="26.25" customHeight="1">
      <c r="C57" s="15"/>
      <c r="D57" s="15"/>
      <c r="E57" s="15"/>
      <c r="F57" s="15"/>
      <c r="G57" s="15"/>
      <c r="H57" s="15"/>
      <c r="I57" s="15"/>
      <c r="J57" s="15"/>
      <c r="K57" s="15"/>
    </row>
    <row r="58" spans="1:15" ht="26.25" customHeight="1">
      <c r="C58" s="15"/>
      <c r="D58" s="15"/>
      <c r="E58" s="15"/>
      <c r="F58" s="15"/>
      <c r="G58" s="15"/>
      <c r="H58" s="15"/>
      <c r="I58" s="15"/>
      <c r="J58" s="15"/>
      <c r="K58" s="15"/>
    </row>
    <row r="59" spans="1:15" ht="26.25" customHeight="1">
      <c r="C59" s="15"/>
      <c r="D59" s="15"/>
      <c r="E59" s="15"/>
      <c r="F59" s="15"/>
      <c r="G59" s="15"/>
      <c r="H59" s="15"/>
      <c r="I59" s="15"/>
      <c r="J59" s="15"/>
      <c r="K59" s="15"/>
    </row>
  </sheetData>
  <sheetProtection sheet="1" formatCells="0" selectLockedCells="1"/>
  <mergeCells count="98">
    <mergeCell ref="D37:G37"/>
    <mergeCell ref="B41:C41"/>
    <mergeCell ref="G47:J47"/>
    <mergeCell ref="D39:G39"/>
    <mergeCell ref="H39:K39"/>
    <mergeCell ref="D40:G40"/>
    <mergeCell ref="H40:K40"/>
    <mergeCell ref="B44:C44"/>
    <mergeCell ref="D44:G44"/>
    <mergeCell ref="H44:K44"/>
    <mergeCell ref="B45:C45"/>
    <mergeCell ref="D45:G45"/>
    <mergeCell ref="H45:K45"/>
    <mergeCell ref="D50:F50"/>
    <mergeCell ref="G48:J48"/>
    <mergeCell ref="D49:F49"/>
    <mergeCell ref="K47:K50"/>
    <mergeCell ref="D47:F47"/>
    <mergeCell ref="D48:F48"/>
    <mergeCell ref="H49:J49"/>
    <mergeCell ref="A33:C33"/>
    <mergeCell ref="D33:K33"/>
    <mergeCell ref="H50:J50"/>
    <mergeCell ref="D43:G43"/>
    <mergeCell ref="D46:G46"/>
    <mergeCell ref="H46:K46"/>
    <mergeCell ref="H43:K43"/>
    <mergeCell ref="D42:G42"/>
    <mergeCell ref="B34:C34"/>
    <mergeCell ref="D34:G34"/>
    <mergeCell ref="H34:K34"/>
    <mergeCell ref="H35:K35"/>
    <mergeCell ref="D35:G35"/>
    <mergeCell ref="D36:G36"/>
    <mergeCell ref="H36:K36"/>
    <mergeCell ref="B46:C46"/>
    <mergeCell ref="L5:L26"/>
    <mergeCell ref="C14:J14"/>
    <mergeCell ref="C15:J15"/>
    <mergeCell ref="C10:J10"/>
    <mergeCell ref="C13:J13"/>
    <mergeCell ref="C19:J19"/>
    <mergeCell ref="C18:J18"/>
    <mergeCell ref="C17:J17"/>
    <mergeCell ref="C22:J22"/>
    <mergeCell ref="A1:K1"/>
    <mergeCell ref="F20:J20"/>
    <mergeCell ref="A28:K28"/>
    <mergeCell ref="C26:J26"/>
    <mergeCell ref="A14:A16"/>
    <mergeCell ref="C23:J23"/>
    <mergeCell ref="C24:J24"/>
    <mergeCell ref="C25:J25"/>
    <mergeCell ref="A3:K3"/>
    <mergeCell ref="A4:B4"/>
    <mergeCell ref="A5:B7"/>
    <mergeCell ref="A8:B8"/>
    <mergeCell ref="A10:B10"/>
    <mergeCell ref="C11:J11"/>
    <mergeCell ref="C9:J9"/>
    <mergeCell ref="A17:A26"/>
    <mergeCell ref="G2:I2"/>
    <mergeCell ref="A2:F2"/>
    <mergeCell ref="A29:K29"/>
    <mergeCell ref="B31:D31"/>
    <mergeCell ref="B30:D30"/>
    <mergeCell ref="A11:A13"/>
    <mergeCell ref="C12:J12"/>
    <mergeCell ref="A9:B9"/>
    <mergeCell ref="C21:J21"/>
    <mergeCell ref="H4:K4"/>
    <mergeCell ref="C20:E20"/>
    <mergeCell ref="K11:K19"/>
    <mergeCell ref="C8:J8"/>
    <mergeCell ref="C16:J16"/>
    <mergeCell ref="B32:D32"/>
    <mergeCell ref="H30:K30"/>
    <mergeCell ref="H31:K31"/>
    <mergeCell ref="H32:K32"/>
    <mergeCell ref="F32:G32"/>
    <mergeCell ref="F31:G31"/>
    <mergeCell ref="F30:G30"/>
    <mergeCell ref="B35:C35"/>
    <mergeCell ref="B43:C43"/>
    <mergeCell ref="B36:C36"/>
    <mergeCell ref="B42:C42"/>
    <mergeCell ref="H42:K42"/>
    <mergeCell ref="D41:E41"/>
    <mergeCell ref="F41:G41"/>
    <mergeCell ref="H41:I41"/>
    <mergeCell ref="J41:K41"/>
    <mergeCell ref="H37:K37"/>
    <mergeCell ref="D38:G38"/>
    <mergeCell ref="H38:K38"/>
    <mergeCell ref="B37:C37"/>
    <mergeCell ref="B38:C38"/>
    <mergeCell ref="B39:C39"/>
    <mergeCell ref="B40:C40"/>
  </mergeCells>
  <phoneticPr fontId="2"/>
  <conditionalFormatting sqref="D4:F4">
    <cfRule type="cellIs" dxfId="98" priority="97" operator="notEqual">
      <formula>0</formula>
    </cfRule>
  </conditionalFormatting>
  <conditionalFormatting sqref="B30">
    <cfRule type="expression" dxfId="97" priority="117">
      <formula>$M$30=TRUE</formula>
    </cfRule>
  </conditionalFormatting>
  <conditionalFormatting sqref="B31">
    <cfRule type="expression" dxfId="96" priority="121">
      <formula>$M$31=TRUE</formula>
    </cfRule>
  </conditionalFormatting>
  <conditionalFormatting sqref="B32">
    <cfRule type="expression" dxfId="95" priority="122">
      <formula>$M$32=TRUE</formula>
    </cfRule>
  </conditionalFormatting>
  <conditionalFormatting sqref="H30:H31">
    <cfRule type="expression" dxfId="94" priority="126">
      <formula>$N$31=FALSE</formula>
    </cfRule>
  </conditionalFormatting>
  <conditionalFormatting sqref="F30">
    <cfRule type="expression" dxfId="93" priority="127">
      <formula>$N$30=TRUE</formula>
    </cfRule>
  </conditionalFormatting>
  <conditionalFormatting sqref="F31">
    <cfRule type="expression" dxfId="92" priority="131">
      <formula>$N$31=TRUE</formula>
    </cfRule>
  </conditionalFormatting>
  <conditionalFormatting sqref="F32">
    <cfRule type="expression" dxfId="91" priority="132">
      <formula>$N$32=TRUE</formula>
    </cfRule>
  </conditionalFormatting>
  <conditionalFormatting sqref="B36 B41:B43 B46:B50">
    <cfRule type="expression" dxfId="90" priority="59">
      <formula>M36=TRUE</formula>
    </cfRule>
  </conditionalFormatting>
  <conditionalFormatting sqref="B34">
    <cfRule type="expression" dxfId="89" priority="56">
      <formula>M34=TRUE</formula>
    </cfRule>
  </conditionalFormatting>
  <conditionalFormatting sqref="B35">
    <cfRule type="expression" dxfId="88" priority="53">
      <formula>M35=TRUE</formula>
    </cfRule>
  </conditionalFormatting>
  <conditionalFormatting sqref="D7">
    <cfRule type="cellIs" dxfId="87" priority="35" operator="equal">
      <formula>0</formula>
    </cfRule>
  </conditionalFormatting>
  <conditionalFormatting sqref="F7">
    <cfRule type="cellIs" dxfId="86" priority="34" operator="equal">
      <formula>0</formula>
    </cfRule>
  </conditionalFormatting>
  <conditionalFormatting sqref="F20:J20">
    <cfRule type="expression" dxfId="85" priority="32">
      <formula>$C$20&lt;&gt;"その他"</formula>
    </cfRule>
    <cfRule type="cellIs" dxfId="84" priority="33" operator="notEqual">
      <formula>"（　　）"</formula>
    </cfRule>
  </conditionalFormatting>
  <conditionalFormatting sqref="E30">
    <cfRule type="expression" dxfId="83" priority="29">
      <formula>$M30=FALSE</formula>
    </cfRule>
  </conditionalFormatting>
  <conditionalFormatting sqref="E31:E32">
    <cfRule type="expression" dxfId="82" priority="28">
      <formula>$M31=FALSE</formula>
    </cfRule>
  </conditionalFormatting>
  <conditionalFormatting sqref="D47:F49">
    <cfRule type="expression" dxfId="81" priority="19">
      <formula>$N47=TRUE</formula>
    </cfRule>
  </conditionalFormatting>
  <conditionalFormatting sqref="H49:J50">
    <cfRule type="expression" dxfId="80" priority="18">
      <formula>$O49=TRUE</formula>
    </cfRule>
  </conditionalFormatting>
  <conditionalFormatting sqref="K47:K50">
    <cfRule type="notContainsBlanks" dxfId="79" priority="21">
      <formula>LEN(TRIM(K47))&gt;0</formula>
    </cfRule>
  </conditionalFormatting>
  <conditionalFormatting sqref="G48:J48">
    <cfRule type="notContainsBlanks" dxfId="78" priority="22">
      <formula>LEN(TRIM(G48))&gt;0</formula>
    </cfRule>
  </conditionalFormatting>
  <conditionalFormatting sqref="D50:F50">
    <cfRule type="expression" dxfId="77" priority="12">
      <formula>$N50=TRUE</formula>
    </cfRule>
  </conditionalFormatting>
  <conditionalFormatting sqref="B37">
    <cfRule type="expression" dxfId="76" priority="10">
      <formula>M37=TRUE</formula>
    </cfRule>
  </conditionalFormatting>
  <conditionalFormatting sqref="B38">
    <cfRule type="expression" dxfId="75" priority="8">
      <formula>M38=TRUE</formula>
    </cfRule>
  </conditionalFormatting>
  <conditionalFormatting sqref="B39">
    <cfRule type="expression" dxfId="74" priority="6">
      <formula>M39=TRUE</formula>
    </cfRule>
  </conditionalFormatting>
  <conditionalFormatting sqref="B40">
    <cfRule type="expression" dxfId="73" priority="3">
      <formula>M40=TRUE</formula>
    </cfRule>
  </conditionalFormatting>
  <conditionalFormatting sqref="B44">
    <cfRule type="expression" dxfId="72" priority="2">
      <formula>M44=TRUE</formula>
    </cfRule>
  </conditionalFormatting>
  <conditionalFormatting sqref="B45">
    <cfRule type="expression" dxfId="71" priority="1">
      <formula>M45=TRUE</formula>
    </cfRule>
  </conditionalFormatting>
  <dataValidations count="6">
    <dataValidation allowBlank="1" showInputMessage="1" showErrorMessage="1" promptTitle="カタカナ" prompt="カタカナで入力してください" sqref="C8:J8" xr:uid="{00000000-0002-0000-0000-000000000000}"/>
    <dataValidation type="list" allowBlank="1" showInputMessage="1" showErrorMessage="1" promptTitle="選択してください" prompt="右側の印をクリックして選択してください" sqref="C20:E20" xr:uid="{00000000-0002-0000-0000-000001000000}">
      <formula1>"勤務先・自宅・その他,勤務先,自宅,その他"</formula1>
    </dataValidation>
    <dataValidation allowBlank="1" showInputMessage="1" showErrorMessage="1" promptTitle="&quot;その他&quot;のみ入力" prompt="住所の種類を&quot;その他&quot;に選択した場合のみ、具体を入力してください。" sqref="F20" xr:uid="{00000000-0002-0000-0000-000002000000}"/>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D4:F4 E5:G5 F6:G6" xr:uid="{00000000-0002-0000-0000-000003000000}">
      <formula1>0</formula1>
    </dataValidation>
    <dataValidation type="whole" allowBlank="1" showInputMessage="1" showErrorMessage="1" promptTitle="数字のみを入力してください。" prompt="9:00~16:59の間で入力してください。" sqref="J5:J6" xr:uid="{00000000-0002-0000-0000-000004000000}">
      <formula1>0</formula1>
      <formula2>59</formula2>
    </dataValidation>
    <dataValidation type="whole" allowBlank="1" showInputMessage="1" showErrorMessage="1" promptTitle="数字のみを入力してください。" prompt="9:00~16:59の範囲で入力してください。" sqref="I5:I6" xr:uid="{00000000-0002-0000-0000-000005000000}">
      <formula1>0</formula1>
      <formula2>16</formula2>
    </dataValidation>
  </dataValidations>
  <hyperlinks>
    <hyperlink ref="H34:K34" location="カッター乗船者名簿!A1" display="カッター乗船者名簿!A1" xr:uid="{00000000-0004-0000-0000-000000000000}"/>
    <hyperlink ref="D35:G35" location="カヌー実施届!A1" display="カヌー実施届!A1" xr:uid="{00000000-0004-0000-0000-000001000000}"/>
    <hyperlink ref="D36:G36" location="水泳実施届!A1" display="水泳実施届!A1" xr:uid="{00000000-0004-0000-0000-000002000000}"/>
    <hyperlink ref="D42:G42" location="マリンウォッチング実施届!A1" display="マリンウォッチング実施届!A1" xr:uid="{00000000-0004-0000-0000-000004000000}"/>
    <hyperlink ref="D43:G43" location="ビーチコーミング実施届!A1" display="ビーチコーミング実施届!A1" xr:uid="{00000000-0004-0000-0000-000005000000}"/>
    <hyperlink ref="D46:G46" location="'海のひつみビーチキーホルダー研修実施届 '!Print_Area" display="'海のひつみビーチキーホルダー研修実施届 '!Print_Area" xr:uid="{00000000-0004-0000-0000-000006000000}"/>
    <hyperlink ref="D34:G34" location="カッター指導依頼書!A1" display="カッター指導依頼書!A1" xr:uid="{00000000-0004-0000-0000-000008000000}"/>
    <hyperlink ref="D41:E41" location="マリンウォッチング実施届!Print_Area" display="マリンウォッチング実施届!Print_Area" xr:uid="{223D9A42-1173-48A2-93F1-93315FC4ADC1}"/>
    <hyperlink ref="F41:G41" location="ビーチコーミング実施届!Print_Area" display="ビーチコーミング実施届!Print_Area" xr:uid="{F7E05EA9-8B1B-4C40-91E9-D93AB74FEB1F}"/>
    <hyperlink ref="H41:I41" location="ナイトマリンハイク実施届!Print_Area" display="ナイトマリンハイク実施届!Print_Area" xr:uid="{BF045708-2583-421E-B21B-6E2D6477C8FE}"/>
    <hyperlink ref="J41:K41" location="物品利用希望書!A1" display="物品利用希望書!A1" xr:uid="{810DD786-706B-425E-B28D-8084C12CCFC2}"/>
    <hyperlink ref="D39:G39" location="オリエンテーリング研修実施届!A1" display="オリエンテーリング研修実施届!A1" xr:uid="{9B25BEEB-EEE7-4A7B-B6AC-E83745A6BA28}"/>
    <hyperlink ref="D40:G40" location="水晶山登山研修実施届!A1" display="水晶山登山研修実施届!A1" xr:uid="{EA92C750-4608-40B4-91A6-A1587AFBA829}"/>
    <hyperlink ref="H40:K40" location="'物品利用希望書 '!Print_Area" display="'物品利用希望書 '!Print_Area" xr:uid="{46A56C87-7970-4311-90A7-3CABEC777A93}"/>
    <hyperlink ref="D38:G38" location="'防災野外炊事実施届 '!A1" display="'防災野外炊事実施届 '!A1" xr:uid="{94074F77-C4CB-4786-BE43-D10F36D482AE}"/>
    <hyperlink ref="D37:G37" location="野外炊事実施届!A1" display="野外炊事実施届!A1" xr:uid="{0F8306D0-F93A-4BFB-8702-6CCC5FAF77B8}"/>
    <hyperlink ref="H39:K39" location="'物品利用希望書 '!Print_Area" display="'物品利用希望書 '!Print_Area" xr:uid="{CC9AE036-1D26-4283-8C8A-CAC369078084}"/>
    <hyperlink ref="D45:G45" location="'ビーチキーホルダー研修実施届 '!Print_Area" display="'ビーチキーホルダー研修実施届 '!Print_Area" xr:uid="{439AB652-A8DB-4B80-BBEF-4BB04AC979F5}"/>
    <hyperlink ref="D44:G44" location="ナイトマリンハイク実施届!A1" display="ナイトマリンハイク実施届!A1" xr:uid="{CE106540-BC5F-41F1-B1D5-707063F06E85}"/>
    <hyperlink ref="H42:K46" location="'物品利用希望書 '!Print_Area" display="'物品利用希望書 '!Print_Area" xr:uid="{C56C6967-FBBE-4120-8AB9-11927EC86764}"/>
    <hyperlink ref="K47:K50" location="'物品利用希望書 '!A1" display="'物品利用希望書 '!A1" xr:uid="{00000000-0004-0000-0000-000007000000}"/>
  </hyperlinks>
  <pageMargins left="0.23622047244094491" right="0.23622047244094491" top="0.74803149606299213" bottom="0.74803149606299213" header="0.31496062992125984" footer="0.31496062992125984"/>
  <pageSetup paperSize="9" scale="58" fitToWidth="0" orientation="portrait"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ltText="">
                <anchor moveWithCells="1">
                  <from>
                    <xdr:col>0</xdr:col>
                    <xdr:colOff>180975</xdr:colOff>
                    <xdr:row>29</xdr:row>
                    <xdr:rowOff>66675</xdr:rowOff>
                  </from>
                  <to>
                    <xdr:col>0</xdr:col>
                    <xdr:colOff>409575</xdr:colOff>
                    <xdr:row>29</xdr:row>
                    <xdr:rowOff>295275</xdr:rowOff>
                  </to>
                </anchor>
              </controlPr>
            </control>
          </mc:Choice>
        </mc:AlternateContent>
        <mc:AlternateContent xmlns:mc="http://schemas.openxmlformats.org/markup-compatibility/2006">
          <mc:Choice Requires="x14">
            <control shapeId="6149" r:id="rId5" name="Check Box 5">
              <controlPr defaultSize="0" autoFill="0" autoLine="0" autoPict="0" altText="">
                <anchor moveWithCells="1">
                  <from>
                    <xdr:col>0</xdr:col>
                    <xdr:colOff>180975</xdr:colOff>
                    <xdr:row>31</xdr:row>
                    <xdr:rowOff>66675</xdr:rowOff>
                  </from>
                  <to>
                    <xdr:col>0</xdr:col>
                    <xdr:colOff>409575</xdr:colOff>
                    <xdr:row>31</xdr:row>
                    <xdr:rowOff>295275</xdr:rowOff>
                  </to>
                </anchor>
              </controlPr>
            </control>
          </mc:Choice>
        </mc:AlternateContent>
        <mc:AlternateContent xmlns:mc="http://schemas.openxmlformats.org/markup-compatibility/2006">
          <mc:Choice Requires="x14">
            <control shapeId="6150" r:id="rId6" name="Check Box 6">
              <controlPr defaultSize="0" autoFill="0" autoLine="0" autoPict="0" altText="">
                <anchor moveWithCells="1">
                  <from>
                    <xdr:col>0</xdr:col>
                    <xdr:colOff>180975</xdr:colOff>
                    <xdr:row>30</xdr:row>
                    <xdr:rowOff>66675</xdr:rowOff>
                  </from>
                  <to>
                    <xdr:col>0</xdr:col>
                    <xdr:colOff>409575</xdr:colOff>
                    <xdr:row>30</xdr:row>
                    <xdr:rowOff>295275</xdr:rowOff>
                  </to>
                </anchor>
              </controlPr>
            </control>
          </mc:Choice>
        </mc:AlternateContent>
        <mc:AlternateContent xmlns:mc="http://schemas.openxmlformats.org/markup-compatibility/2006">
          <mc:Choice Requires="x14">
            <control shapeId="6151" r:id="rId7" name="Check Box 7">
              <controlPr defaultSize="0" autoFill="0" autoLine="0" autoPict="0" altText="">
                <anchor moveWithCells="1">
                  <from>
                    <xdr:col>0</xdr:col>
                    <xdr:colOff>161925</xdr:colOff>
                    <xdr:row>33</xdr:row>
                    <xdr:rowOff>66675</xdr:rowOff>
                  </from>
                  <to>
                    <xdr:col>0</xdr:col>
                    <xdr:colOff>409575</xdr:colOff>
                    <xdr:row>33</xdr:row>
                    <xdr:rowOff>295275</xdr:rowOff>
                  </to>
                </anchor>
              </controlPr>
            </control>
          </mc:Choice>
        </mc:AlternateContent>
        <mc:AlternateContent xmlns:mc="http://schemas.openxmlformats.org/markup-compatibility/2006">
          <mc:Choice Requires="x14">
            <control shapeId="6152" r:id="rId8" name="Check Box 8">
              <controlPr defaultSize="0" autoFill="0" autoLine="0" autoPict="0" altText="">
                <anchor moveWithCells="1">
                  <from>
                    <xdr:col>0</xdr:col>
                    <xdr:colOff>161925</xdr:colOff>
                    <xdr:row>34</xdr:row>
                    <xdr:rowOff>66675</xdr:rowOff>
                  </from>
                  <to>
                    <xdr:col>0</xdr:col>
                    <xdr:colOff>409575</xdr:colOff>
                    <xdr:row>34</xdr:row>
                    <xdr:rowOff>295275</xdr:rowOff>
                  </to>
                </anchor>
              </controlPr>
            </control>
          </mc:Choice>
        </mc:AlternateContent>
        <mc:AlternateContent xmlns:mc="http://schemas.openxmlformats.org/markup-compatibility/2006">
          <mc:Choice Requires="x14">
            <control shapeId="6153" r:id="rId9" name="Check Box 9">
              <controlPr defaultSize="0" autoFill="0" autoLine="0" autoPict="0" altText="">
                <anchor moveWithCells="1">
                  <from>
                    <xdr:col>0</xdr:col>
                    <xdr:colOff>161925</xdr:colOff>
                    <xdr:row>35</xdr:row>
                    <xdr:rowOff>66675</xdr:rowOff>
                  </from>
                  <to>
                    <xdr:col>0</xdr:col>
                    <xdr:colOff>409575</xdr:colOff>
                    <xdr:row>35</xdr:row>
                    <xdr:rowOff>295275</xdr:rowOff>
                  </to>
                </anchor>
              </controlPr>
            </control>
          </mc:Choice>
        </mc:AlternateContent>
        <mc:AlternateContent xmlns:mc="http://schemas.openxmlformats.org/markup-compatibility/2006">
          <mc:Choice Requires="x14">
            <control shapeId="6154" r:id="rId10" name="Check Box 10">
              <controlPr defaultSize="0" autoFill="0" autoLine="0" autoPict="0" altText="">
                <anchor moveWithCells="1">
                  <from>
                    <xdr:col>0</xdr:col>
                    <xdr:colOff>161925</xdr:colOff>
                    <xdr:row>41</xdr:row>
                    <xdr:rowOff>66675</xdr:rowOff>
                  </from>
                  <to>
                    <xdr:col>0</xdr:col>
                    <xdr:colOff>409575</xdr:colOff>
                    <xdr:row>41</xdr:row>
                    <xdr:rowOff>295275</xdr:rowOff>
                  </to>
                </anchor>
              </controlPr>
            </control>
          </mc:Choice>
        </mc:AlternateContent>
        <mc:AlternateContent xmlns:mc="http://schemas.openxmlformats.org/markup-compatibility/2006">
          <mc:Choice Requires="x14">
            <control shapeId="6155" r:id="rId11" name="Check Box 11">
              <controlPr defaultSize="0" autoFill="0" autoLine="0" autoPict="0" altText="">
                <anchor moveWithCells="1">
                  <from>
                    <xdr:col>0</xdr:col>
                    <xdr:colOff>161925</xdr:colOff>
                    <xdr:row>42</xdr:row>
                    <xdr:rowOff>66675</xdr:rowOff>
                  </from>
                  <to>
                    <xdr:col>0</xdr:col>
                    <xdr:colOff>409575</xdr:colOff>
                    <xdr:row>42</xdr:row>
                    <xdr:rowOff>295275</xdr:rowOff>
                  </to>
                </anchor>
              </controlPr>
            </control>
          </mc:Choice>
        </mc:AlternateContent>
        <mc:AlternateContent xmlns:mc="http://schemas.openxmlformats.org/markup-compatibility/2006">
          <mc:Choice Requires="x14">
            <control shapeId="6159" r:id="rId12" name="Check Box 15">
              <controlPr defaultSize="0" autoFill="0" autoLine="0" autoPict="0" altText="">
                <anchor moveWithCells="1">
                  <from>
                    <xdr:col>0</xdr:col>
                    <xdr:colOff>161925</xdr:colOff>
                    <xdr:row>46</xdr:row>
                    <xdr:rowOff>66675</xdr:rowOff>
                  </from>
                  <to>
                    <xdr:col>0</xdr:col>
                    <xdr:colOff>409575</xdr:colOff>
                    <xdr:row>46</xdr:row>
                    <xdr:rowOff>295275</xdr:rowOff>
                  </to>
                </anchor>
              </controlPr>
            </control>
          </mc:Choice>
        </mc:AlternateContent>
        <mc:AlternateContent xmlns:mc="http://schemas.openxmlformats.org/markup-compatibility/2006">
          <mc:Choice Requires="x14">
            <control shapeId="6160" r:id="rId13" name="Check Box 16">
              <controlPr defaultSize="0" autoFill="0" autoLine="0" autoPict="0" altText="">
                <anchor moveWithCells="1">
                  <from>
                    <xdr:col>0</xdr:col>
                    <xdr:colOff>161925</xdr:colOff>
                    <xdr:row>47</xdr:row>
                    <xdr:rowOff>66675</xdr:rowOff>
                  </from>
                  <to>
                    <xdr:col>0</xdr:col>
                    <xdr:colOff>409575</xdr:colOff>
                    <xdr:row>47</xdr:row>
                    <xdr:rowOff>295275</xdr:rowOff>
                  </to>
                </anchor>
              </controlPr>
            </control>
          </mc:Choice>
        </mc:AlternateContent>
        <mc:AlternateContent xmlns:mc="http://schemas.openxmlformats.org/markup-compatibility/2006">
          <mc:Choice Requires="x14">
            <control shapeId="6161" r:id="rId14" name="Check Box 17">
              <controlPr defaultSize="0" autoFill="0" autoLine="0" autoPict="0" altText="">
                <anchor moveWithCells="1">
                  <from>
                    <xdr:col>2</xdr:col>
                    <xdr:colOff>161925</xdr:colOff>
                    <xdr:row>47</xdr:row>
                    <xdr:rowOff>66675</xdr:rowOff>
                  </from>
                  <to>
                    <xdr:col>2</xdr:col>
                    <xdr:colOff>409575</xdr:colOff>
                    <xdr:row>47</xdr:row>
                    <xdr:rowOff>295275</xdr:rowOff>
                  </to>
                </anchor>
              </controlPr>
            </control>
          </mc:Choice>
        </mc:AlternateContent>
        <mc:AlternateContent xmlns:mc="http://schemas.openxmlformats.org/markup-compatibility/2006">
          <mc:Choice Requires="x14">
            <control shapeId="6162" r:id="rId15" name="Check Box 18">
              <controlPr defaultSize="0" autoFill="0" autoLine="0" autoPict="0" altText="">
                <anchor moveWithCells="1">
                  <from>
                    <xdr:col>2</xdr:col>
                    <xdr:colOff>161925</xdr:colOff>
                    <xdr:row>46</xdr:row>
                    <xdr:rowOff>66675</xdr:rowOff>
                  </from>
                  <to>
                    <xdr:col>2</xdr:col>
                    <xdr:colOff>409575</xdr:colOff>
                    <xdr:row>46</xdr:row>
                    <xdr:rowOff>295275</xdr:rowOff>
                  </to>
                </anchor>
              </controlPr>
            </control>
          </mc:Choice>
        </mc:AlternateContent>
        <mc:AlternateContent xmlns:mc="http://schemas.openxmlformats.org/markup-compatibility/2006">
          <mc:Choice Requires="x14">
            <control shapeId="6164" r:id="rId16" name="Check Box 20">
              <controlPr defaultSize="0" autoFill="0" autoLine="0" autoPict="0" altText="">
                <anchor moveWithCells="1">
                  <from>
                    <xdr:col>2</xdr:col>
                    <xdr:colOff>161925</xdr:colOff>
                    <xdr:row>48</xdr:row>
                    <xdr:rowOff>66675</xdr:rowOff>
                  </from>
                  <to>
                    <xdr:col>2</xdr:col>
                    <xdr:colOff>409575</xdr:colOff>
                    <xdr:row>48</xdr:row>
                    <xdr:rowOff>295275</xdr:rowOff>
                  </to>
                </anchor>
              </controlPr>
            </control>
          </mc:Choice>
        </mc:AlternateContent>
        <mc:AlternateContent xmlns:mc="http://schemas.openxmlformats.org/markup-compatibility/2006">
          <mc:Choice Requires="x14">
            <control shapeId="6165" r:id="rId17" name="Check Box 21">
              <controlPr defaultSize="0" autoFill="0" autoLine="0" autoPict="0" altText="">
                <anchor moveWithCells="1">
                  <from>
                    <xdr:col>6</xdr:col>
                    <xdr:colOff>161925</xdr:colOff>
                    <xdr:row>48</xdr:row>
                    <xdr:rowOff>66675</xdr:rowOff>
                  </from>
                  <to>
                    <xdr:col>6</xdr:col>
                    <xdr:colOff>409575</xdr:colOff>
                    <xdr:row>48</xdr:row>
                    <xdr:rowOff>295275</xdr:rowOff>
                  </to>
                </anchor>
              </controlPr>
            </control>
          </mc:Choice>
        </mc:AlternateContent>
        <mc:AlternateContent xmlns:mc="http://schemas.openxmlformats.org/markup-compatibility/2006">
          <mc:Choice Requires="x14">
            <control shapeId="6166" r:id="rId18" name="Check Box 22">
              <controlPr defaultSize="0" autoFill="0" autoLine="0" autoPict="0" altText="">
                <anchor moveWithCells="1">
                  <from>
                    <xdr:col>0</xdr:col>
                    <xdr:colOff>161925</xdr:colOff>
                    <xdr:row>48</xdr:row>
                    <xdr:rowOff>66675</xdr:rowOff>
                  </from>
                  <to>
                    <xdr:col>0</xdr:col>
                    <xdr:colOff>409575</xdr:colOff>
                    <xdr:row>48</xdr:row>
                    <xdr:rowOff>295275</xdr:rowOff>
                  </to>
                </anchor>
              </controlPr>
            </control>
          </mc:Choice>
        </mc:AlternateContent>
        <mc:AlternateContent xmlns:mc="http://schemas.openxmlformats.org/markup-compatibility/2006">
          <mc:Choice Requires="x14">
            <control shapeId="6167" r:id="rId19" name="Check Box 23">
              <controlPr defaultSize="0" autoFill="0" autoLine="0" autoPict="0" altText="">
                <anchor moveWithCells="1">
                  <from>
                    <xdr:col>0</xdr:col>
                    <xdr:colOff>161925</xdr:colOff>
                    <xdr:row>49</xdr:row>
                    <xdr:rowOff>66675</xdr:rowOff>
                  </from>
                  <to>
                    <xdr:col>0</xdr:col>
                    <xdr:colOff>409575</xdr:colOff>
                    <xdr:row>49</xdr:row>
                    <xdr:rowOff>295275</xdr:rowOff>
                  </to>
                </anchor>
              </controlPr>
            </control>
          </mc:Choice>
        </mc:AlternateContent>
        <mc:AlternateContent xmlns:mc="http://schemas.openxmlformats.org/markup-compatibility/2006">
          <mc:Choice Requires="x14">
            <control shapeId="6168" r:id="rId20" name="Check Box 24">
              <controlPr defaultSize="0" autoFill="0" autoLine="0" autoPict="0" altText="">
                <anchor moveWithCells="1">
                  <from>
                    <xdr:col>6</xdr:col>
                    <xdr:colOff>161925</xdr:colOff>
                    <xdr:row>49</xdr:row>
                    <xdr:rowOff>66675</xdr:rowOff>
                  </from>
                  <to>
                    <xdr:col>6</xdr:col>
                    <xdr:colOff>409575</xdr:colOff>
                    <xdr:row>49</xdr:row>
                    <xdr:rowOff>295275</xdr:rowOff>
                  </to>
                </anchor>
              </controlPr>
            </control>
          </mc:Choice>
        </mc:AlternateContent>
        <mc:AlternateContent xmlns:mc="http://schemas.openxmlformats.org/markup-compatibility/2006">
          <mc:Choice Requires="x14">
            <control shapeId="6170" r:id="rId21" name="Check Box 26">
              <controlPr defaultSize="0" autoFill="0" autoLine="0" autoPict="0" altText="">
                <anchor moveWithCells="1">
                  <from>
                    <xdr:col>4</xdr:col>
                    <xdr:colOff>180975</xdr:colOff>
                    <xdr:row>29</xdr:row>
                    <xdr:rowOff>66675</xdr:rowOff>
                  </from>
                  <to>
                    <xdr:col>4</xdr:col>
                    <xdr:colOff>409575</xdr:colOff>
                    <xdr:row>29</xdr:row>
                    <xdr:rowOff>295275</xdr:rowOff>
                  </to>
                </anchor>
              </controlPr>
            </control>
          </mc:Choice>
        </mc:AlternateContent>
        <mc:AlternateContent xmlns:mc="http://schemas.openxmlformats.org/markup-compatibility/2006">
          <mc:Choice Requires="x14">
            <control shapeId="6171" r:id="rId22" name="Check Box 27">
              <controlPr defaultSize="0" autoFill="0" autoLine="0" autoPict="0" altText="">
                <anchor moveWithCells="1">
                  <from>
                    <xdr:col>4</xdr:col>
                    <xdr:colOff>180975</xdr:colOff>
                    <xdr:row>31</xdr:row>
                    <xdr:rowOff>66675</xdr:rowOff>
                  </from>
                  <to>
                    <xdr:col>4</xdr:col>
                    <xdr:colOff>409575</xdr:colOff>
                    <xdr:row>31</xdr:row>
                    <xdr:rowOff>295275</xdr:rowOff>
                  </to>
                </anchor>
              </controlPr>
            </control>
          </mc:Choice>
        </mc:AlternateContent>
        <mc:AlternateContent xmlns:mc="http://schemas.openxmlformats.org/markup-compatibility/2006">
          <mc:Choice Requires="x14">
            <control shapeId="6172" r:id="rId23" name="Check Box 28">
              <controlPr defaultSize="0" autoFill="0" autoLine="0" autoPict="0" altText="">
                <anchor moveWithCells="1">
                  <from>
                    <xdr:col>4</xdr:col>
                    <xdr:colOff>180975</xdr:colOff>
                    <xdr:row>30</xdr:row>
                    <xdr:rowOff>66675</xdr:rowOff>
                  </from>
                  <to>
                    <xdr:col>4</xdr:col>
                    <xdr:colOff>409575</xdr:colOff>
                    <xdr:row>30</xdr:row>
                    <xdr:rowOff>295275</xdr:rowOff>
                  </to>
                </anchor>
              </controlPr>
            </control>
          </mc:Choice>
        </mc:AlternateContent>
        <mc:AlternateContent xmlns:mc="http://schemas.openxmlformats.org/markup-compatibility/2006">
          <mc:Choice Requires="x14">
            <control shapeId="6195" r:id="rId24" name="Check Box 51">
              <controlPr defaultSize="0" autoFill="0" autoLine="0" autoPict="0" altText="">
                <anchor moveWithCells="1">
                  <from>
                    <xdr:col>2</xdr:col>
                    <xdr:colOff>161925</xdr:colOff>
                    <xdr:row>49</xdr:row>
                    <xdr:rowOff>66675</xdr:rowOff>
                  </from>
                  <to>
                    <xdr:col>2</xdr:col>
                    <xdr:colOff>409575</xdr:colOff>
                    <xdr:row>49</xdr:row>
                    <xdr:rowOff>295275</xdr:rowOff>
                  </to>
                </anchor>
              </controlPr>
            </control>
          </mc:Choice>
        </mc:AlternateContent>
        <mc:AlternateContent xmlns:mc="http://schemas.openxmlformats.org/markup-compatibility/2006">
          <mc:Choice Requires="x14">
            <control shapeId="6197" r:id="rId25" name="Check Box 53">
              <controlPr defaultSize="0" autoFill="0" autoLine="0" autoPict="0" altText="">
                <anchor moveWithCells="1">
                  <from>
                    <xdr:col>0</xdr:col>
                    <xdr:colOff>161925</xdr:colOff>
                    <xdr:row>40</xdr:row>
                    <xdr:rowOff>66675</xdr:rowOff>
                  </from>
                  <to>
                    <xdr:col>0</xdr:col>
                    <xdr:colOff>409575</xdr:colOff>
                    <xdr:row>40</xdr:row>
                    <xdr:rowOff>295275</xdr:rowOff>
                  </to>
                </anchor>
              </controlPr>
            </control>
          </mc:Choice>
        </mc:AlternateContent>
        <mc:AlternateContent xmlns:mc="http://schemas.openxmlformats.org/markup-compatibility/2006">
          <mc:Choice Requires="x14">
            <control shapeId="6198" r:id="rId26" name="Check Box 54">
              <controlPr defaultSize="0" autoFill="0" autoLine="0" autoPict="0" altText="">
                <anchor moveWithCells="1">
                  <from>
                    <xdr:col>0</xdr:col>
                    <xdr:colOff>161925</xdr:colOff>
                    <xdr:row>40</xdr:row>
                    <xdr:rowOff>66675</xdr:rowOff>
                  </from>
                  <to>
                    <xdr:col>0</xdr:col>
                    <xdr:colOff>409575</xdr:colOff>
                    <xdr:row>40</xdr:row>
                    <xdr:rowOff>295275</xdr:rowOff>
                  </to>
                </anchor>
              </controlPr>
            </control>
          </mc:Choice>
        </mc:AlternateContent>
        <mc:AlternateContent xmlns:mc="http://schemas.openxmlformats.org/markup-compatibility/2006">
          <mc:Choice Requires="x14">
            <control shapeId="6200" r:id="rId27" name="Check Box 56">
              <controlPr defaultSize="0" autoFill="0" autoLine="0" autoPict="0" altText="">
                <anchor moveWithCells="1">
                  <from>
                    <xdr:col>0</xdr:col>
                    <xdr:colOff>161925</xdr:colOff>
                    <xdr:row>36</xdr:row>
                    <xdr:rowOff>66675</xdr:rowOff>
                  </from>
                  <to>
                    <xdr:col>0</xdr:col>
                    <xdr:colOff>409575</xdr:colOff>
                    <xdr:row>36</xdr:row>
                    <xdr:rowOff>295275</xdr:rowOff>
                  </to>
                </anchor>
              </controlPr>
            </control>
          </mc:Choice>
        </mc:AlternateContent>
        <mc:AlternateContent xmlns:mc="http://schemas.openxmlformats.org/markup-compatibility/2006">
          <mc:Choice Requires="x14">
            <control shapeId="6201" r:id="rId28" name="Check Box 57">
              <controlPr defaultSize="0" autoFill="0" autoLine="0" autoPict="0" altText="">
                <anchor moveWithCells="1">
                  <from>
                    <xdr:col>0</xdr:col>
                    <xdr:colOff>161925</xdr:colOff>
                    <xdr:row>37</xdr:row>
                    <xdr:rowOff>66675</xdr:rowOff>
                  </from>
                  <to>
                    <xdr:col>0</xdr:col>
                    <xdr:colOff>409575</xdr:colOff>
                    <xdr:row>37</xdr:row>
                    <xdr:rowOff>295275</xdr:rowOff>
                  </to>
                </anchor>
              </controlPr>
            </control>
          </mc:Choice>
        </mc:AlternateContent>
        <mc:AlternateContent xmlns:mc="http://schemas.openxmlformats.org/markup-compatibility/2006">
          <mc:Choice Requires="x14">
            <control shapeId="6202" r:id="rId29" name="Check Box 58">
              <controlPr defaultSize="0" autoFill="0" autoLine="0" autoPict="0" altText="">
                <anchor moveWithCells="1">
                  <from>
                    <xdr:col>0</xdr:col>
                    <xdr:colOff>161925</xdr:colOff>
                    <xdr:row>38</xdr:row>
                    <xdr:rowOff>66675</xdr:rowOff>
                  </from>
                  <to>
                    <xdr:col>0</xdr:col>
                    <xdr:colOff>409575</xdr:colOff>
                    <xdr:row>38</xdr:row>
                    <xdr:rowOff>295275</xdr:rowOff>
                  </to>
                </anchor>
              </controlPr>
            </control>
          </mc:Choice>
        </mc:AlternateContent>
        <mc:AlternateContent xmlns:mc="http://schemas.openxmlformats.org/markup-compatibility/2006">
          <mc:Choice Requires="x14">
            <control shapeId="6203" r:id="rId30" name="Check Box 59">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4" r:id="rId31" name="Check Box 60">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5" r:id="rId32" name="Check Box 61">
              <controlPr defaultSize="0" autoFill="0" autoLine="0" autoPict="0" altText="">
                <anchor moveWithCells="1">
                  <from>
                    <xdr:col>0</xdr:col>
                    <xdr:colOff>161925</xdr:colOff>
                    <xdr:row>39</xdr:row>
                    <xdr:rowOff>66675</xdr:rowOff>
                  </from>
                  <to>
                    <xdr:col>0</xdr:col>
                    <xdr:colOff>409575</xdr:colOff>
                    <xdr:row>39</xdr:row>
                    <xdr:rowOff>295275</xdr:rowOff>
                  </to>
                </anchor>
              </controlPr>
            </control>
          </mc:Choice>
        </mc:AlternateContent>
        <mc:AlternateContent xmlns:mc="http://schemas.openxmlformats.org/markup-compatibility/2006">
          <mc:Choice Requires="x14">
            <control shapeId="6206" r:id="rId33" name="Check Box 62">
              <controlPr defaultSize="0" autoFill="0" autoLine="0" autoPict="0" altText="">
                <anchor moveWithCells="1">
                  <from>
                    <xdr:col>0</xdr:col>
                    <xdr:colOff>161925</xdr:colOff>
                    <xdr:row>43</xdr:row>
                    <xdr:rowOff>66675</xdr:rowOff>
                  </from>
                  <to>
                    <xdr:col>0</xdr:col>
                    <xdr:colOff>409575</xdr:colOff>
                    <xdr:row>43</xdr:row>
                    <xdr:rowOff>295275</xdr:rowOff>
                  </to>
                </anchor>
              </controlPr>
            </control>
          </mc:Choice>
        </mc:AlternateContent>
        <mc:AlternateContent xmlns:mc="http://schemas.openxmlformats.org/markup-compatibility/2006">
          <mc:Choice Requires="x14">
            <control shapeId="6156" r:id="rId34" name="Check Box 12">
              <controlPr defaultSize="0" autoFill="0" autoLine="0" autoPict="0" altText="">
                <anchor moveWithCells="1">
                  <from>
                    <xdr:col>0</xdr:col>
                    <xdr:colOff>161925</xdr:colOff>
                    <xdr:row>45</xdr:row>
                    <xdr:rowOff>66675</xdr:rowOff>
                  </from>
                  <to>
                    <xdr:col>0</xdr:col>
                    <xdr:colOff>409575</xdr:colOff>
                    <xdr:row>45</xdr:row>
                    <xdr:rowOff>295275</xdr:rowOff>
                  </to>
                </anchor>
              </controlPr>
            </control>
          </mc:Choice>
        </mc:AlternateContent>
        <mc:AlternateContent xmlns:mc="http://schemas.openxmlformats.org/markup-compatibility/2006">
          <mc:Choice Requires="x14">
            <control shapeId="6207" r:id="rId35" name="Check Box 63">
              <controlPr defaultSize="0" autoFill="0" autoLine="0" autoPict="0" altText="">
                <anchor moveWithCells="1">
                  <from>
                    <xdr:col>0</xdr:col>
                    <xdr:colOff>161925</xdr:colOff>
                    <xdr:row>44</xdr:row>
                    <xdr:rowOff>66675</xdr:rowOff>
                  </from>
                  <to>
                    <xdr:col>0</xdr:col>
                    <xdr:colOff>409575</xdr:colOff>
                    <xdr:row>44</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38" t="str">
        <f>IF('はじめに！'!M42=TRUE,"","実施を希望されていません。希望の場合は、「はじめに！」シートの実施希望欄に✔を入れてください。")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740" t="s">
        <v>168</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5"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F3" s="52"/>
      <c r="AG3" s="52"/>
      <c r="AH3" s="52"/>
      <c r="AI3" s="52"/>
    </row>
    <row r="4" spans="1:35" ht="14.25">
      <c r="A4" s="732" t="s">
        <v>24</v>
      </c>
      <c r="B4" s="732"/>
      <c r="C4" s="732"/>
      <c r="D4" s="732"/>
      <c r="E4" s="732"/>
      <c r="F4" s="732"/>
      <c r="G4" s="732"/>
      <c r="H4" s="732"/>
      <c r="I4" s="732"/>
      <c r="J4" s="732"/>
      <c r="K4" s="732"/>
      <c r="L4" s="73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F5" s="52"/>
      <c r="AG5" s="52"/>
      <c r="AH5" s="52"/>
      <c r="AI5" s="52"/>
    </row>
    <row r="6" spans="1:35" ht="14.25">
      <c r="A6" s="55"/>
      <c r="B6" s="55"/>
      <c r="C6" s="55"/>
      <c r="D6" s="55"/>
      <c r="E6" s="55"/>
      <c r="F6" s="55"/>
      <c r="G6" s="55"/>
      <c r="H6" s="55"/>
      <c r="I6" s="55"/>
      <c r="J6" s="55"/>
      <c r="K6" s="729" t="s">
        <v>154</v>
      </c>
      <c r="L6" s="729"/>
      <c r="M6" s="729"/>
      <c r="N6" s="64"/>
      <c r="O6" s="730"/>
      <c r="P6" s="731"/>
      <c r="Q6" s="731"/>
      <c r="R6" s="731"/>
      <c r="S6" s="731"/>
      <c r="T6" s="731"/>
      <c r="U6" s="731"/>
      <c r="V6" s="731"/>
      <c r="W6" s="731"/>
    </row>
    <row r="7" spans="1:35" ht="14.25">
      <c r="A7" s="55"/>
      <c r="B7" s="55"/>
      <c r="C7" s="55"/>
      <c r="D7" s="55"/>
      <c r="E7" s="55"/>
      <c r="F7" s="55"/>
      <c r="G7" s="55"/>
      <c r="H7" s="55"/>
      <c r="I7" s="55"/>
      <c r="J7" s="55"/>
      <c r="K7" s="729" t="s">
        <v>155</v>
      </c>
      <c r="L7" s="729"/>
      <c r="M7" s="729"/>
      <c r="N7" s="64"/>
      <c r="O7" s="730"/>
      <c r="P7" s="731"/>
      <c r="Q7" s="731"/>
      <c r="R7" s="731"/>
      <c r="S7" s="731"/>
      <c r="T7" s="731"/>
      <c r="U7" s="731"/>
      <c r="V7" s="731"/>
      <c r="W7" s="731"/>
    </row>
    <row r="8" spans="1:35" ht="14.25">
      <c r="A8" s="55"/>
      <c r="B8" s="55"/>
      <c r="C8" s="55"/>
      <c r="D8" s="55"/>
      <c r="E8" s="55"/>
      <c r="F8" s="55"/>
      <c r="G8" s="55"/>
      <c r="H8" s="55"/>
      <c r="I8" s="55"/>
      <c r="J8" s="55"/>
      <c r="K8" s="729" t="s">
        <v>156</v>
      </c>
      <c r="L8" s="729"/>
      <c r="M8" s="729"/>
      <c r="N8" s="64"/>
      <c r="O8" s="730"/>
      <c r="P8" s="731"/>
      <c r="Q8" s="731"/>
      <c r="R8" s="731"/>
      <c r="S8" s="731"/>
      <c r="T8" s="731"/>
      <c r="U8" s="731"/>
      <c r="V8" s="731"/>
      <c r="W8" s="73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35" t="s">
        <v>334</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5" ht="2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5" ht="18.75" customHeight="1">
      <c r="A14" s="63"/>
      <c r="B14" s="63"/>
      <c r="C14" s="63"/>
      <c r="D14" s="63"/>
      <c r="E14" s="63"/>
      <c r="F14" s="63"/>
      <c r="G14" s="63"/>
      <c r="H14" s="63"/>
      <c r="I14" s="63"/>
      <c r="J14" s="63"/>
      <c r="K14" s="63"/>
      <c r="L14" s="63"/>
      <c r="M14" s="63"/>
      <c r="N14" s="63"/>
      <c r="O14" s="63"/>
      <c r="P14" s="63"/>
      <c r="Q14" s="63"/>
      <c r="R14" s="63"/>
      <c r="S14" s="63"/>
      <c r="T14" s="63"/>
      <c r="U14" s="63"/>
      <c r="V14" s="63"/>
      <c r="W14" s="63"/>
      <c r="X14" s="53"/>
      <c r="Y14" s="53"/>
    </row>
    <row r="15" spans="1:35" ht="31.5" customHeight="1">
      <c r="A15" s="59" t="s">
        <v>133</v>
      </c>
      <c r="B15" s="60" t="s">
        <v>244</v>
      </c>
      <c r="C15" s="60"/>
      <c r="D15" s="745">
        <v>0</v>
      </c>
      <c r="E15" s="745"/>
      <c r="F15" s="746">
        <v>0</v>
      </c>
      <c r="G15" s="746"/>
      <c r="H15" s="747" t="str">
        <f>IF(OR(D15=0,F15=0),"( 　　)",DATE('はじめに！'!E5+2018,D15,F15))</f>
        <v>( 　　)</v>
      </c>
      <c r="I15" s="747"/>
      <c r="J15" s="798">
        <v>0</v>
      </c>
      <c r="K15" s="798"/>
      <c r="L15" s="799">
        <v>0</v>
      </c>
      <c r="M15" s="799"/>
      <c r="N15" s="74" t="s">
        <v>150</v>
      </c>
      <c r="O15" s="798">
        <v>0</v>
      </c>
      <c r="P15" s="798"/>
      <c r="Q15" s="799">
        <v>0</v>
      </c>
      <c r="R15" s="79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2"/>
      <c r="Q16" s="62"/>
      <c r="R16" s="62"/>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28" t="s">
        <v>314</v>
      </c>
      <c r="E19" s="829"/>
      <c r="F19" s="829"/>
      <c r="G19" s="829"/>
      <c r="H19" s="825"/>
      <c r="I19" s="826"/>
      <c r="J19" s="826"/>
      <c r="K19" s="826"/>
      <c r="L19" s="826"/>
      <c r="M19" s="826"/>
      <c r="N19" s="826"/>
      <c r="O19" s="826"/>
      <c r="P19" s="826"/>
      <c r="Q19" s="826"/>
      <c r="R19" s="826"/>
      <c r="S19" s="826"/>
      <c r="T19" s="826"/>
      <c r="U19" s="826"/>
      <c r="V19" s="826"/>
      <c r="W19" s="827"/>
      <c r="X19" s="229"/>
      <c r="Y19" s="229"/>
    </row>
    <row r="20" spans="1:25" ht="31.5" customHeight="1">
      <c r="A20" s="59"/>
      <c r="B20" s="55"/>
      <c r="C20" s="55"/>
      <c r="D20" s="528" t="s">
        <v>159</v>
      </c>
      <c r="E20" s="753"/>
      <c r="F20" s="753"/>
      <c r="G20" s="753"/>
      <c r="H20" s="720"/>
      <c r="I20" s="721"/>
      <c r="J20" s="721"/>
      <c r="K20" s="721"/>
      <c r="L20" s="721"/>
      <c r="M20" s="721"/>
      <c r="N20" s="721"/>
      <c r="O20" s="721"/>
      <c r="P20" s="721"/>
      <c r="Q20" s="721"/>
      <c r="R20" s="721"/>
      <c r="S20" s="721"/>
      <c r="T20" s="721"/>
      <c r="U20" s="721"/>
      <c r="V20" s="721"/>
      <c r="W20" s="722"/>
      <c r="X20" s="53"/>
      <c r="Y20" s="53"/>
    </row>
    <row r="21" spans="1:25" ht="31.5" customHeight="1">
      <c r="A21" s="59"/>
      <c r="B21" s="59"/>
      <c r="C21" s="51"/>
      <c r="D21" s="823" t="s">
        <v>169</v>
      </c>
      <c r="E21" s="755"/>
      <c r="F21" s="755"/>
      <c r="G21" s="756"/>
      <c r="H21" s="720"/>
      <c r="I21" s="721"/>
      <c r="J21" s="721"/>
      <c r="K21" s="721"/>
      <c r="L21" s="721"/>
      <c r="M21" s="721"/>
      <c r="N21" s="721"/>
      <c r="O21" s="721"/>
      <c r="P21" s="721"/>
      <c r="Q21" s="721"/>
      <c r="R21" s="721"/>
      <c r="S21" s="721"/>
      <c r="T21" s="721"/>
      <c r="U21" s="721"/>
      <c r="V21" s="721"/>
      <c r="W21" s="722"/>
      <c r="X21" s="53"/>
      <c r="Y21" s="53"/>
    </row>
    <row r="22" spans="1:25" ht="31.5" customHeight="1">
      <c r="A22" s="59"/>
      <c r="B22" s="59"/>
      <c r="C22" s="51"/>
      <c r="D22" s="528" t="s">
        <v>164</v>
      </c>
      <c r="E22" s="753"/>
      <c r="F22" s="753"/>
      <c r="G22" s="753"/>
      <c r="H22" s="720"/>
      <c r="I22" s="721"/>
      <c r="J22" s="721"/>
      <c r="K22" s="721"/>
      <c r="L22" s="721"/>
      <c r="M22" s="721"/>
      <c r="N22" s="721"/>
      <c r="O22" s="721"/>
      <c r="P22" s="721"/>
      <c r="Q22" s="721"/>
      <c r="R22" s="721"/>
      <c r="S22" s="721"/>
      <c r="T22" s="721"/>
      <c r="U22" s="721"/>
      <c r="V22" s="721"/>
      <c r="W22" s="722"/>
      <c r="X22" s="53"/>
      <c r="Y22" s="53"/>
    </row>
    <row r="23" spans="1:25" ht="33.75" customHeight="1">
      <c r="A23" s="59"/>
      <c r="B23" s="59" t="s">
        <v>136</v>
      </c>
      <c r="C23" s="59" t="s">
        <v>226</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15" t="s">
        <v>218</v>
      </c>
      <c r="E24" s="816"/>
      <c r="F24" s="816"/>
      <c r="G24" s="816"/>
      <c r="H24" s="817"/>
      <c r="I24" s="815" t="s">
        <v>272</v>
      </c>
      <c r="J24" s="816"/>
      <c r="K24" s="816"/>
      <c r="L24" s="816"/>
      <c r="M24" s="817"/>
      <c r="N24" s="815" t="s">
        <v>137</v>
      </c>
      <c r="O24" s="816"/>
      <c r="P24" s="816"/>
      <c r="Q24" s="816"/>
      <c r="R24" s="817"/>
      <c r="S24" s="814" t="s">
        <v>142</v>
      </c>
      <c r="T24" s="814"/>
      <c r="U24" s="814"/>
      <c r="V24" s="814"/>
      <c r="W24" s="814"/>
      <c r="X24" s="53"/>
      <c r="Y24" s="53"/>
    </row>
    <row r="25" spans="1:25" ht="33.75" customHeight="1">
      <c r="A25" s="59"/>
      <c r="B25" s="59"/>
      <c r="C25" s="59"/>
      <c r="D25" s="818">
        <v>0</v>
      </c>
      <c r="E25" s="819"/>
      <c r="F25" s="819"/>
      <c r="G25" s="819"/>
      <c r="H25" s="820"/>
      <c r="I25" s="818">
        <v>0</v>
      </c>
      <c r="J25" s="819"/>
      <c r="K25" s="819"/>
      <c r="L25" s="819"/>
      <c r="M25" s="820"/>
      <c r="N25" s="818">
        <v>0</v>
      </c>
      <c r="O25" s="819"/>
      <c r="P25" s="819"/>
      <c r="Q25" s="819"/>
      <c r="R25" s="820"/>
      <c r="S25" s="761">
        <f>SUM(D25:R25)</f>
        <v>0</v>
      </c>
      <c r="T25" s="761"/>
      <c r="U25" s="761"/>
      <c r="V25" s="761"/>
      <c r="W25" s="76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335</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270</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318</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49" t="s">
        <v>22</v>
      </c>
      <c r="D34" s="749"/>
      <c r="E34" s="749"/>
      <c r="F34" s="749" t="s">
        <v>23</v>
      </c>
      <c r="G34" s="749"/>
      <c r="H34" s="749"/>
      <c r="I34" s="751" t="s">
        <v>306</v>
      </c>
      <c r="J34" s="751"/>
      <c r="K34" s="751"/>
      <c r="L34" s="751" t="s">
        <v>27</v>
      </c>
      <c r="M34" s="751"/>
      <c r="N34" s="751"/>
      <c r="O34" s="749" t="s">
        <v>28</v>
      </c>
      <c r="P34" s="749"/>
      <c r="Q34" s="749"/>
      <c r="R34" s="749" t="s">
        <v>148</v>
      </c>
      <c r="S34" s="749"/>
      <c r="T34" s="749"/>
      <c r="U34" s="256"/>
      <c r="V34" s="51"/>
      <c r="W34" s="51"/>
    </row>
    <row r="35" spans="1:23" ht="18" customHeight="1">
      <c r="A35" s="51"/>
      <c r="B35" s="255"/>
      <c r="C35" s="748"/>
      <c r="D35" s="748"/>
      <c r="E35" s="748"/>
      <c r="F35" s="748"/>
      <c r="G35" s="748"/>
      <c r="H35" s="748"/>
      <c r="I35" s="752"/>
      <c r="J35" s="752"/>
      <c r="K35" s="752"/>
      <c r="L35" s="750"/>
      <c r="M35" s="750"/>
      <c r="N35" s="750"/>
      <c r="O35" s="748"/>
      <c r="P35" s="748"/>
      <c r="Q35" s="748"/>
      <c r="R35" s="748"/>
      <c r="S35" s="748"/>
      <c r="T35" s="748"/>
      <c r="U35" s="255"/>
      <c r="V35" s="51"/>
      <c r="W35" s="51"/>
    </row>
    <row r="36" spans="1:23" ht="18" customHeight="1">
      <c r="A36" s="51"/>
      <c r="B36" s="255"/>
      <c r="C36" s="748"/>
      <c r="D36" s="748"/>
      <c r="E36" s="748"/>
      <c r="F36" s="748"/>
      <c r="G36" s="748"/>
      <c r="H36" s="748"/>
      <c r="I36" s="752"/>
      <c r="J36" s="752"/>
      <c r="K36" s="752"/>
      <c r="L36" s="750"/>
      <c r="M36" s="750"/>
      <c r="N36" s="750"/>
      <c r="O36" s="748"/>
      <c r="P36" s="748"/>
      <c r="Q36" s="748"/>
      <c r="R36" s="748"/>
      <c r="S36" s="748"/>
      <c r="T36" s="748"/>
      <c r="U36" s="255"/>
      <c r="V36" s="51"/>
      <c r="W36" s="51"/>
    </row>
    <row r="37" spans="1:23" ht="18" customHeight="1">
      <c r="A37" s="51"/>
      <c r="B37" s="255"/>
      <c r="C37" s="748"/>
      <c r="D37" s="748"/>
      <c r="E37" s="748"/>
      <c r="F37" s="748"/>
      <c r="G37" s="748"/>
      <c r="H37" s="748"/>
      <c r="I37" s="752"/>
      <c r="J37" s="752"/>
      <c r="K37" s="752"/>
      <c r="L37" s="750"/>
      <c r="M37" s="750"/>
      <c r="N37" s="750"/>
      <c r="O37" s="748"/>
      <c r="P37" s="748"/>
      <c r="Q37" s="748"/>
      <c r="R37" s="748"/>
      <c r="S37" s="748"/>
      <c r="T37" s="74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25:H25"/>
    <mergeCell ref="I25:M25"/>
    <mergeCell ref="N25:R25"/>
    <mergeCell ref="S25:W25"/>
    <mergeCell ref="R34:T34"/>
    <mergeCell ref="O34:Q34"/>
    <mergeCell ref="C34:E34"/>
    <mergeCell ref="F34:H34"/>
    <mergeCell ref="I34:K34"/>
    <mergeCell ref="L34:N34"/>
    <mergeCell ref="H19:W19"/>
    <mergeCell ref="D24:H24"/>
    <mergeCell ref="I24:M24"/>
    <mergeCell ref="N24:R24"/>
    <mergeCell ref="S24:W24"/>
    <mergeCell ref="D22:G22"/>
    <mergeCell ref="H22:W22"/>
    <mergeCell ref="D19:G19"/>
    <mergeCell ref="R35:T37"/>
    <mergeCell ref="O35:Q37"/>
    <mergeCell ref="L35:N37"/>
    <mergeCell ref="I35:K37"/>
    <mergeCell ref="F35:H37"/>
    <mergeCell ref="C35:E37"/>
    <mergeCell ref="K8:M8"/>
    <mergeCell ref="O8:W8"/>
    <mergeCell ref="D20:G20"/>
    <mergeCell ref="H20:W20"/>
    <mergeCell ref="D21:G21"/>
    <mergeCell ref="A10:W11"/>
    <mergeCell ref="A13:W13"/>
    <mergeCell ref="D15:E15"/>
    <mergeCell ref="F15:G15"/>
    <mergeCell ref="H15:I15"/>
    <mergeCell ref="J15:K15"/>
    <mergeCell ref="L15:M15"/>
    <mergeCell ref="O15:P15"/>
    <mergeCell ref="Q15:R15"/>
    <mergeCell ref="H21:W21"/>
    <mergeCell ref="K5:M5"/>
    <mergeCell ref="O5:W5"/>
    <mergeCell ref="K6:M6"/>
    <mergeCell ref="O6:W6"/>
    <mergeCell ref="K7:M7"/>
    <mergeCell ref="O7:W7"/>
    <mergeCell ref="Y1:Z2"/>
    <mergeCell ref="A1:W1"/>
    <mergeCell ref="A2:W2"/>
    <mergeCell ref="P3:W3"/>
    <mergeCell ref="A4:L4"/>
  </mergeCells>
  <phoneticPr fontId="2"/>
  <conditionalFormatting sqref="A1:W1">
    <cfRule type="containsText" dxfId="45" priority="14" operator="containsText" text="実施">
      <formula>NOT(ISERROR(SEARCH("実施",A1)))</formula>
    </cfRule>
  </conditionalFormatting>
  <conditionalFormatting sqref="Q16">
    <cfRule type="beginsWith" dxfId="44" priority="9" operator="beginsWith" text="分">
      <formula>LEFT(Q16,LEN("分"))="分"</formula>
    </cfRule>
  </conditionalFormatting>
  <conditionalFormatting sqref="F15 D15">
    <cfRule type="cellIs" dxfId="43" priority="8" operator="notEqual">
      <formula>0</formula>
    </cfRule>
  </conditionalFormatting>
  <conditionalFormatting sqref="O5:W5">
    <cfRule type="containsText" dxfId="42"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41" priority="1">
      <formula>LEN(TRIM(H19))&gt;0</formula>
    </cfRule>
  </conditionalFormatting>
  <dataValidations count="4">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500-000000000000}">
      <formula1>0</formula1>
    </dataValidation>
    <dataValidation type="list" allowBlank="1" showInputMessage="1" showErrorMessage="1" sqref="Q16" xr:uid="{00000000-0002-0000-0500-000001000000}">
      <formula1>"分,00分,15分,30分,45分"</formula1>
    </dataValidation>
    <dataValidation type="whole" allowBlank="1" showInputMessage="1" showErrorMessage="1" promptTitle="数字のみを入力してください。" prompt="9:00~16:59の間で入力してください。" sqref="L15 Q15" xr:uid="{00000000-0002-0000-0500-000002000000}">
      <formula1>0</formula1>
      <formula2>59</formula2>
    </dataValidation>
    <dataValidation type="whole" allowBlank="1" showInputMessage="1" showErrorMessage="1" promptTitle="数字のみを入力してください。" prompt="9:00~16:59の範囲で入力してください。" sqref="J15 O15" xr:uid="{00000000-0002-0000-0500-000003000000}">
      <formula1>0</formula1>
      <formula2>16</formula2>
    </dataValidation>
  </dataValidations>
  <hyperlinks>
    <hyperlink ref="Y1:Y2" location="'はじめに！'!A1" display="'はじめに！'!A1" xr:uid="{00000000-0004-0000-05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38" t="str">
        <f>IF('はじめに！'!M43=TRUE,"","実施を希望されていません。希望の場合は、「はじめに！」シートの実施希望欄に✔を入れてください。")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740" t="s">
        <v>170</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5"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F3" s="52"/>
      <c r="AG3" s="52"/>
      <c r="AH3" s="52"/>
      <c r="AI3" s="52"/>
    </row>
    <row r="4" spans="1:35" ht="14.25">
      <c r="A4" s="732" t="s">
        <v>24</v>
      </c>
      <c r="B4" s="732"/>
      <c r="C4" s="732"/>
      <c r="D4" s="732"/>
      <c r="E4" s="732"/>
      <c r="F4" s="732"/>
      <c r="G4" s="732"/>
      <c r="H4" s="732"/>
      <c r="I4" s="732"/>
      <c r="J4" s="732"/>
      <c r="K4" s="732"/>
      <c r="L4" s="73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F5" s="52"/>
      <c r="AG5" s="52"/>
      <c r="AH5" s="52"/>
      <c r="AI5" s="52"/>
    </row>
    <row r="6" spans="1:35" ht="14.25">
      <c r="A6" s="55"/>
      <c r="B6" s="55"/>
      <c r="C6" s="55"/>
      <c r="D6" s="55"/>
      <c r="E6" s="55"/>
      <c r="F6" s="55"/>
      <c r="G6" s="55"/>
      <c r="H6" s="55"/>
      <c r="I6" s="55"/>
      <c r="J6" s="55"/>
      <c r="K6" s="729" t="s">
        <v>154</v>
      </c>
      <c r="L6" s="729"/>
      <c r="M6" s="729"/>
      <c r="N6" s="64"/>
      <c r="O6" s="730"/>
      <c r="P6" s="731"/>
      <c r="Q6" s="731"/>
      <c r="R6" s="731"/>
      <c r="S6" s="731"/>
      <c r="T6" s="731"/>
      <c r="U6" s="731"/>
      <c r="V6" s="731"/>
      <c r="W6" s="731"/>
    </row>
    <row r="7" spans="1:35" ht="14.25">
      <c r="A7" s="55"/>
      <c r="B7" s="55"/>
      <c r="C7" s="55"/>
      <c r="D7" s="55"/>
      <c r="E7" s="55"/>
      <c r="F7" s="55"/>
      <c r="G7" s="55"/>
      <c r="H7" s="55"/>
      <c r="I7" s="55"/>
      <c r="J7" s="55"/>
      <c r="K7" s="729" t="s">
        <v>155</v>
      </c>
      <c r="L7" s="729"/>
      <c r="M7" s="729"/>
      <c r="N7" s="64"/>
      <c r="O7" s="730"/>
      <c r="P7" s="731"/>
      <c r="Q7" s="731"/>
      <c r="R7" s="731"/>
      <c r="S7" s="731"/>
      <c r="T7" s="731"/>
      <c r="U7" s="731"/>
      <c r="V7" s="731"/>
      <c r="W7" s="731"/>
    </row>
    <row r="8" spans="1:35" ht="14.25">
      <c r="A8" s="55"/>
      <c r="B8" s="55"/>
      <c r="C8" s="55"/>
      <c r="D8" s="55"/>
      <c r="E8" s="55"/>
      <c r="F8" s="55"/>
      <c r="G8" s="55"/>
      <c r="H8" s="55"/>
      <c r="I8" s="55"/>
      <c r="J8" s="55"/>
      <c r="K8" s="729" t="s">
        <v>156</v>
      </c>
      <c r="L8" s="729"/>
      <c r="M8" s="729"/>
      <c r="N8" s="64"/>
      <c r="O8" s="730"/>
      <c r="P8" s="731"/>
      <c r="Q8" s="731"/>
      <c r="R8" s="731"/>
      <c r="S8" s="731"/>
      <c r="T8" s="731"/>
      <c r="U8" s="731"/>
      <c r="V8" s="731"/>
      <c r="W8" s="73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35" t="s">
        <v>336</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5" ht="2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5" ht="18.75" customHeight="1">
      <c r="A14" s="66"/>
      <c r="B14" s="66"/>
      <c r="C14" s="66"/>
      <c r="D14" s="66"/>
      <c r="E14" s="66"/>
      <c r="F14" s="66"/>
      <c r="G14" s="66"/>
      <c r="H14" s="66"/>
      <c r="I14" s="66"/>
      <c r="J14" s="66"/>
      <c r="K14" s="66"/>
      <c r="L14" s="66"/>
      <c r="M14" s="66"/>
      <c r="N14" s="66"/>
      <c r="O14" s="66"/>
      <c r="P14" s="66"/>
      <c r="Q14" s="66"/>
      <c r="R14" s="66"/>
      <c r="S14" s="66"/>
      <c r="T14" s="66"/>
      <c r="U14" s="66"/>
      <c r="V14" s="66"/>
      <c r="W14" s="66"/>
      <c r="X14" s="53"/>
      <c r="Y14" s="53"/>
    </row>
    <row r="15" spans="1:35" ht="31.5" customHeight="1">
      <c r="A15" s="59" t="s">
        <v>133</v>
      </c>
      <c r="B15" s="60" t="s">
        <v>132</v>
      </c>
      <c r="C15" s="60"/>
      <c r="D15" s="745">
        <v>0</v>
      </c>
      <c r="E15" s="745"/>
      <c r="F15" s="746">
        <v>0</v>
      </c>
      <c r="G15" s="746"/>
      <c r="H15" s="747" t="str">
        <f>IF(OR(D15=0,F15=0),"( 　　)",DATE('はじめに！'!E5+2018,D15,F15))</f>
        <v>( 　　)</v>
      </c>
      <c r="I15" s="747"/>
      <c r="J15" s="798">
        <v>0</v>
      </c>
      <c r="K15" s="798"/>
      <c r="L15" s="799">
        <v>0</v>
      </c>
      <c r="M15" s="799"/>
      <c r="N15" s="74" t="s">
        <v>150</v>
      </c>
      <c r="O15" s="798">
        <v>0</v>
      </c>
      <c r="P15" s="798"/>
      <c r="Q15" s="799">
        <v>0</v>
      </c>
      <c r="R15" s="79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28" t="s">
        <v>314</v>
      </c>
      <c r="E19" s="829"/>
      <c r="F19" s="829"/>
      <c r="G19" s="829"/>
      <c r="H19" s="825"/>
      <c r="I19" s="826"/>
      <c r="J19" s="826"/>
      <c r="K19" s="826"/>
      <c r="L19" s="826"/>
      <c r="M19" s="826"/>
      <c r="N19" s="826"/>
      <c r="O19" s="826"/>
      <c r="P19" s="826"/>
      <c r="Q19" s="826"/>
      <c r="R19" s="826"/>
      <c r="S19" s="826"/>
      <c r="T19" s="826"/>
      <c r="U19" s="826"/>
      <c r="V19" s="826"/>
      <c r="W19" s="827"/>
      <c r="X19" s="229"/>
      <c r="Y19" s="229"/>
    </row>
    <row r="20" spans="1:25" ht="31.5" customHeight="1">
      <c r="A20" s="59"/>
      <c r="B20" s="55"/>
      <c r="C20" s="55"/>
      <c r="D20" s="528" t="s">
        <v>159</v>
      </c>
      <c r="E20" s="753"/>
      <c r="F20" s="753"/>
      <c r="G20" s="753"/>
      <c r="H20" s="720"/>
      <c r="I20" s="721"/>
      <c r="J20" s="721"/>
      <c r="K20" s="721"/>
      <c r="L20" s="721"/>
      <c r="M20" s="721"/>
      <c r="N20" s="721"/>
      <c r="O20" s="721"/>
      <c r="P20" s="721"/>
      <c r="Q20" s="721"/>
      <c r="R20" s="721"/>
      <c r="S20" s="721"/>
      <c r="T20" s="721"/>
      <c r="U20" s="721"/>
      <c r="V20" s="721"/>
      <c r="W20" s="722"/>
      <c r="X20" s="53"/>
      <c r="Y20" s="53"/>
    </row>
    <row r="21" spans="1:25" ht="31.5" customHeight="1">
      <c r="A21" s="59"/>
      <c r="B21" s="59"/>
      <c r="C21" s="51"/>
      <c r="D21" s="823" t="s">
        <v>169</v>
      </c>
      <c r="E21" s="755"/>
      <c r="F21" s="755"/>
      <c r="G21" s="756"/>
      <c r="H21" s="720"/>
      <c r="I21" s="721"/>
      <c r="J21" s="721"/>
      <c r="K21" s="721"/>
      <c r="L21" s="721"/>
      <c r="M21" s="721"/>
      <c r="N21" s="721"/>
      <c r="O21" s="721"/>
      <c r="P21" s="721"/>
      <c r="Q21" s="721"/>
      <c r="R21" s="721"/>
      <c r="S21" s="721"/>
      <c r="T21" s="721"/>
      <c r="U21" s="721"/>
      <c r="V21" s="721"/>
      <c r="W21" s="722"/>
      <c r="X21" s="53"/>
      <c r="Y21" s="53"/>
    </row>
    <row r="22" spans="1:25" ht="31.5" customHeight="1">
      <c r="A22" s="59"/>
      <c r="B22" s="59"/>
      <c r="C22" s="51"/>
      <c r="D22" s="528" t="s">
        <v>164</v>
      </c>
      <c r="E22" s="753"/>
      <c r="F22" s="753"/>
      <c r="G22" s="753"/>
      <c r="H22" s="720"/>
      <c r="I22" s="721"/>
      <c r="J22" s="721"/>
      <c r="K22" s="721"/>
      <c r="L22" s="721"/>
      <c r="M22" s="721"/>
      <c r="N22" s="721"/>
      <c r="O22" s="721"/>
      <c r="P22" s="721"/>
      <c r="Q22" s="721"/>
      <c r="R22" s="721"/>
      <c r="S22" s="721"/>
      <c r="T22" s="721"/>
      <c r="U22" s="721"/>
      <c r="V22" s="721"/>
      <c r="W22" s="722"/>
      <c r="X22" s="53"/>
      <c r="Y22" s="53"/>
    </row>
    <row r="23" spans="1:25" ht="33.75" customHeight="1">
      <c r="A23" s="59"/>
      <c r="B23" s="59" t="s">
        <v>136</v>
      </c>
      <c r="C23" s="59" t="s">
        <v>227</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15" t="s">
        <v>218</v>
      </c>
      <c r="E24" s="816"/>
      <c r="F24" s="816"/>
      <c r="G24" s="816"/>
      <c r="H24" s="817"/>
      <c r="I24" s="815" t="s">
        <v>272</v>
      </c>
      <c r="J24" s="816"/>
      <c r="K24" s="816"/>
      <c r="L24" s="816"/>
      <c r="M24" s="817"/>
      <c r="N24" s="815" t="s">
        <v>137</v>
      </c>
      <c r="O24" s="816"/>
      <c r="P24" s="816"/>
      <c r="Q24" s="816"/>
      <c r="R24" s="817"/>
      <c r="S24" s="814" t="s">
        <v>142</v>
      </c>
      <c r="T24" s="814"/>
      <c r="U24" s="814"/>
      <c r="V24" s="814"/>
      <c r="W24" s="814"/>
      <c r="X24" s="53"/>
      <c r="Y24" s="53"/>
    </row>
    <row r="25" spans="1:25" ht="33.75" customHeight="1">
      <c r="A25" s="59"/>
      <c r="B25" s="59"/>
      <c r="C25" s="59"/>
      <c r="D25" s="818">
        <v>0</v>
      </c>
      <c r="E25" s="819"/>
      <c r="F25" s="819"/>
      <c r="G25" s="819"/>
      <c r="H25" s="820"/>
      <c r="I25" s="818">
        <v>0</v>
      </c>
      <c r="J25" s="819"/>
      <c r="K25" s="819"/>
      <c r="L25" s="819"/>
      <c r="M25" s="820"/>
      <c r="N25" s="818">
        <v>0</v>
      </c>
      <c r="O25" s="819"/>
      <c r="P25" s="819"/>
      <c r="Q25" s="819"/>
      <c r="R25" s="820"/>
      <c r="S25" s="761">
        <f>SUM(D25:R25)</f>
        <v>0</v>
      </c>
      <c r="T25" s="761"/>
      <c r="U25" s="761"/>
      <c r="V25" s="761"/>
      <c r="W25" s="76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337</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270</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318</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49" t="s">
        <v>22</v>
      </c>
      <c r="D34" s="749"/>
      <c r="E34" s="749"/>
      <c r="F34" s="749" t="s">
        <v>23</v>
      </c>
      <c r="G34" s="749"/>
      <c r="H34" s="749"/>
      <c r="I34" s="751" t="s">
        <v>306</v>
      </c>
      <c r="J34" s="751"/>
      <c r="K34" s="751"/>
      <c r="L34" s="751" t="s">
        <v>27</v>
      </c>
      <c r="M34" s="751"/>
      <c r="N34" s="751"/>
      <c r="O34" s="751" t="s">
        <v>28</v>
      </c>
      <c r="P34" s="751"/>
      <c r="Q34" s="751"/>
      <c r="R34" s="749" t="s">
        <v>148</v>
      </c>
      <c r="S34" s="749"/>
      <c r="T34" s="749"/>
      <c r="U34" s="256"/>
      <c r="V34" s="51"/>
      <c r="W34" s="51"/>
    </row>
    <row r="35" spans="1:23" ht="18" customHeight="1">
      <c r="A35" s="51"/>
      <c r="B35" s="255"/>
      <c r="C35" s="748"/>
      <c r="D35" s="748"/>
      <c r="E35" s="748"/>
      <c r="F35" s="748"/>
      <c r="G35" s="748"/>
      <c r="H35" s="748"/>
      <c r="I35" s="752"/>
      <c r="J35" s="752"/>
      <c r="K35" s="752"/>
      <c r="L35" s="750"/>
      <c r="M35" s="750"/>
      <c r="N35" s="750"/>
      <c r="O35" s="752"/>
      <c r="P35" s="752"/>
      <c r="Q35" s="752"/>
      <c r="R35" s="748"/>
      <c r="S35" s="748"/>
      <c r="T35" s="748"/>
      <c r="U35" s="255"/>
      <c r="V35" s="51"/>
      <c r="W35" s="51"/>
    </row>
    <row r="36" spans="1:23" ht="18" customHeight="1">
      <c r="A36" s="51"/>
      <c r="B36" s="255"/>
      <c r="C36" s="748"/>
      <c r="D36" s="748"/>
      <c r="E36" s="748"/>
      <c r="F36" s="748"/>
      <c r="G36" s="748"/>
      <c r="H36" s="748"/>
      <c r="I36" s="752"/>
      <c r="J36" s="752"/>
      <c r="K36" s="752"/>
      <c r="L36" s="750"/>
      <c r="M36" s="750"/>
      <c r="N36" s="750"/>
      <c r="O36" s="752"/>
      <c r="P36" s="752"/>
      <c r="Q36" s="752"/>
      <c r="R36" s="748"/>
      <c r="S36" s="748"/>
      <c r="T36" s="748"/>
      <c r="U36" s="255"/>
      <c r="V36" s="51"/>
      <c r="W36" s="51"/>
    </row>
    <row r="37" spans="1:23" ht="18" customHeight="1">
      <c r="A37" s="51"/>
      <c r="B37" s="255"/>
      <c r="C37" s="748"/>
      <c r="D37" s="748"/>
      <c r="E37" s="748"/>
      <c r="F37" s="748"/>
      <c r="G37" s="748"/>
      <c r="H37" s="748"/>
      <c r="I37" s="752"/>
      <c r="J37" s="752"/>
      <c r="K37" s="752"/>
      <c r="L37" s="750"/>
      <c r="M37" s="750"/>
      <c r="N37" s="750"/>
      <c r="O37" s="752"/>
      <c r="P37" s="752"/>
      <c r="Q37" s="752"/>
      <c r="R37" s="748"/>
      <c r="S37" s="748"/>
      <c r="T37" s="74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19:G19"/>
    <mergeCell ref="H19:W19"/>
    <mergeCell ref="D24:H24"/>
    <mergeCell ref="I24:M24"/>
    <mergeCell ref="N24:R24"/>
    <mergeCell ref="S24:W24"/>
    <mergeCell ref="C34:E34"/>
    <mergeCell ref="R35:T37"/>
    <mergeCell ref="O35:Q37"/>
    <mergeCell ref="L35:N37"/>
    <mergeCell ref="I35:K37"/>
    <mergeCell ref="F35:H37"/>
    <mergeCell ref="C35:E37"/>
    <mergeCell ref="R34:T34"/>
    <mergeCell ref="O34:Q34"/>
    <mergeCell ref="L34:N34"/>
    <mergeCell ref="I34:K34"/>
    <mergeCell ref="F34:H34"/>
    <mergeCell ref="D25:H25"/>
    <mergeCell ref="I25:M25"/>
    <mergeCell ref="N25:R25"/>
    <mergeCell ref="S25:W25"/>
    <mergeCell ref="D20:G20"/>
    <mergeCell ref="H20:W20"/>
    <mergeCell ref="D21:G21"/>
    <mergeCell ref="H21:W21"/>
    <mergeCell ref="D22:G22"/>
    <mergeCell ref="H22:W22"/>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40" priority="14" operator="containsText" text="実施">
      <formula>NOT(ISERROR(SEARCH("実施",A1)))</formula>
    </cfRule>
  </conditionalFormatting>
  <conditionalFormatting sqref="Q16">
    <cfRule type="beginsWith" dxfId="39" priority="9" operator="beginsWith" text="分">
      <formula>LEFT(Q16,LEN("分"))="分"</formula>
    </cfRule>
  </conditionalFormatting>
  <conditionalFormatting sqref="F15 D15">
    <cfRule type="cellIs" dxfId="38" priority="8" operator="notEqual">
      <formula>0</formula>
    </cfRule>
  </conditionalFormatting>
  <conditionalFormatting sqref="O5:W5">
    <cfRule type="containsText" dxfId="37"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36" priority="1">
      <formula>LEN(TRIM(H19))&gt;0</formula>
    </cfRule>
  </conditionalFormatting>
  <dataValidations count="4">
    <dataValidation type="list" allowBlank="1" showInputMessage="1" showErrorMessage="1" sqref="Q16" xr:uid="{00000000-0002-0000-0600-000000000000}">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600-000001000000}">
      <formula1>0</formula1>
    </dataValidation>
    <dataValidation type="whole" allowBlank="1" showInputMessage="1" showErrorMessage="1" promptTitle="数字のみを入力してください。" prompt="9:00~16:59の間で入力してください。" sqref="L15 Q15" xr:uid="{00000000-0002-0000-0600-000002000000}">
      <formula1>0</formula1>
      <formula2>59</formula2>
    </dataValidation>
    <dataValidation type="whole" allowBlank="1" showInputMessage="1" showErrorMessage="1" promptTitle="数字のみを入力してください。" prompt="9:00~16:59の範囲で入力してください。" sqref="J15 O15" xr:uid="{00000000-0002-0000-0600-000003000000}">
      <formula1>0</formula1>
      <formula2>16</formula2>
    </dataValidation>
  </dataValidations>
  <hyperlinks>
    <hyperlink ref="Y1:Y2" location="'はじめに！'!A1" display="'はじめに！'!A1" xr:uid="{00000000-0004-0000-06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38" t="str">
        <f>IF('はじめに！'!M46=TRUE,"","実施を希望されていません。希望の場合は、「はじめに！」シートの実施希望欄に✔を入れてください。")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740" t="s">
        <v>171</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5"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F3" s="52"/>
      <c r="AG3" s="52"/>
      <c r="AH3" s="52"/>
      <c r="AI3" s="52"/>
    </row>
    <row r="4" spans="1:35" ht="14.25">
      <c r="A4" s="732" t="s">
        <v>24</v>
      </c>
      <c r="B4" s="732"/>
      <c r="C4" s="732"/>
      <c r="D4" s="732"/>
      <c r="E4" s="732"/>
      <c r="F4" s="732"/>
      <c r="G4" s="732"/>
      <c r="H4" s="732"/>
      <c r="I4" s="732"/>
      <c r="J4" s="732"/>
      <c r="K4" s="732"/>
      <c r="L4" s="73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F5" s="52"/>
      <c r="AG5" s="52"/>
      <c r="AH5" s="52"/>
      <c r="AI5" s="52"/>
    </row>
    <row r="6" spans="1:35" ht="14.25">
      <c r="A6" s="55"/>
      <c r="B6" s="55"/>
      <c r="C6" s="55"/>
      <c r="D6" s="55"/>
      <c r="E6" s="55"/>
      <c r="F6" s="55"/>
      <c r="G6" s="55"/>
      <c r="H6" s="55"/>
      <c r="I6" s="55"/>
      <c r="J6" s="55"/>
      <c r="K6" s="729" t="s">
        <v>154</v>
      </c>
      <c r="L6" s="729"/>
      <c r="M6" s="729"/>
      <c r="N6" s="64"/>
      <c r="O6" s="730"/>
      <c r="P6" s="731"/>
      <c r="Q6" s="731"/>
      <c r="R6" s="731"/>
      <c r="S6" s="731"/>
      <c r="T6" s="731"/>
      <c r="U6" s="731"/>
      <c r="V6" s="731"/>
      <c r="W6" s="731"/>
    </row>
    <row r="7" spans="1:35" ht="14.25">
      <c r="A7" s="55"/>
      <c r="B7" s="55"/>
      <c r="C7" s="55"/>
      <c r="D7" s="55"/>
      <c r="E7" s="55"/>
      <c r="F7" s="55"/>
      <c r="G7" s="55"/>
      <c r="H7" s="55"/>
      <c r="I7" s="55"/>
      <c r="J7" s="55"/>
      <c r="K7" s="729" t="s">
        <v>155</v>
      </c>
      <c r="L7" s="729"/>
      <c r="M7" s="729"/>
      <c r="N7" s="64"/>
      <c r="O7" s="730"/>
      <c r="P7" s="731"/>
      <c r="Q7" s="731"/>
      <c r="R7" s="731"/>
      <c r="S7" s="731"/>
      <c r="T7" s="731"/>
      <c r="U7" s="731"/>
      <c r="V7" s="731"/>
      <c r="W7" s="731"/>
    </row>
    <row r="8" spans="1:35" ht="14.25">
      <c r="A8" s="55"/>
      <c r="B8" s="55"/>
      <c r="C8" s="55"/>
      <c r="D8" s="55"/>
      <c r="E8" s="55"/>
      <c r="F8" s="55"/>
      <c r="G8" s="55"/>
      <c r="H8" s="55"/>
      <c r="I8" s="55"/>
      <c r="J8" s="55"/>
      <c r="K8" s="729" t="s">
        <v>156</v>
      </c>
      <c r="L8" s="729"/>
      <c r="M8" s="729"/>
      <c r="N8" s="64"/>
      <c r="O8" s="730"/>
      <c r="P8" s="731"/>
      <c r="Q8" s="731"/>
      <c r="R8" s="731"/>
      <c r="S8" s="731"/>
      <c r="T8" s="731"/>
      <c r="U8" s="731"/>
      <c r="V8" s="731"/>
      <c r="W8" s="73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35" t="s">
        <v>338</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5" ht="2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5" ht="18.75" customHeight="1">
      <c r="A14" s="66"/>
      <c r="B14" s="66"/>
      <c r="C14" s="66"/>
      <c r="D14" s="66"/>
      <c r="E14" s="66"/>
      <c r="F14" s="66"/>
      <c r="G14" s="66"/>
      <c r="H14" s="66"/>
      <c r="I14" s="66"/>
      <c r="J14" s="66"/>
      <c r="K14" s="66"/>
      <c r="L14" s="66"/>
      <c r="M14" s="66"/>
      <c r="N14" s="66"/>
      <c r="O14" s="66"/>
      <c r="P14" s="66"/>
      <c r="Q14" s="66"/>
      <c r="R14" s="66"/>
      <c r="S14" s="66"/>
      <c r="T14" s="66"/>
      <c r="U14" s="66"/>
      <c r="V14" s="66"/>
      <c r="W14" s="66"/>
      <c r="X14" s="53"/>
      <c r="Y14" s="53"/>
    </row>
    <row r="15" spans="1:35" ht="31.5" customHeight="1">
      <c r="A15" s="59" t="s">
        <v>133</v>
      </c>
      <c r="B15" s="60" t="s">
        <v>132</v>
      </c>
      <c r="C15" s="60"/>
      <c r="D15" s="745">
        <v>0</v>
      </c>
      <c r="E15" s="745"/>
      <c r="F15" s="746">
        <v>0</v>
      </c>
      <c r="G15" s="746"/>
      <c r="H15" s="747" t="str">
        <f>IF(OR(D15=0,F15=0),"( 　　)",DATE('はじめに！'!E5+2018,D15,F15))</f>
        <v>( 　　)</v>
      </c>
      <c r="I15" s="747"/>
      <c r="J15" s="798">
        <v>0</v>
      </c>
      <c r="K15" s="798"/>
      <c r="L15" s="799">
        <v>0</v>
      </c>
      <c r="M15" s="799"/>
      <c r="N15" s="74" t="s">
        <v>150</v>
      </c>
      <c r="O15" s="798">
        <v>0</v>
      </c>
      <c r="P15" s="798"/>
      <c r="Q15" s="799">
        <v>0</v>
      </c>
      <c r="R15" s="79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28" t="s">
        <v>314</v>
      </c>
      <c r="E19" s="829"/>
      <c r="F19" s="829"/>
      <c r="G19" s="829"/>
      <c r="H19" s="825"/>
      <c r="I19" s="826"/>
      <c r="J19" s="826"/>
      <c r="K19" s="826"/>
      <c r="L19" s="826"/>
      <c r="M19" s="826"/>
      <c r="N19" s="826"/>
      <c r="O19" s="826"/>
      <c r="P19" s="826"/>
      <c r="Q19" s="826"/>
      <c r="R19" s="826"/>
      <c r="S19" s="826"/>
      <c r="T19" s="826"/>
      <c r="U19" s="826"/>
      <c r="V19" s="826"/>
      <c r="W19" s="827"/>
      <c r="X19" s="229"/>
      <c r="Y19" s="229"/>
    </row>
    <row r="20" spans="1:25" ht="31.5" customHeight="1">
      <c r="A20" s="59"/>
      <c r="B20" s="55"/>
      <c r="C20" s="55"/>
      <c r="D20" s="528" t="s">
        <v>159</v>
      </c>
      <c r="E20" s="753"/>
      <c r="F20" s="753"/>
      <c r="G20" s="753"/>
      <c r="H20" s="720"/>
      <c r="I20" s="721"/>
      <c r="J20" s="721"/>
      <c r="K20" s="721"/>
      <c r="L20" s="721"/>
      <c r="M20" s="721"/>
      <c r="N20" s="721"/>
      <c r="O20" s="721"/>
      <c r="P20" s="721"/>
      <c r="Q20" s="721"/>
      <c r="R20" s="721"/>
      <c r="S20" s="721"/>
      <c r="T20" s="721"/>
      <c r="U20" s="721"/>
      <c r="V20" s="721"/>
      <c r="W20" s="722"/>
      <c r="X20" s="53"/>
      <c r="Y20" s="53"/>
    </row>
    <row r="21" spans="1:25" ht="31.5" customHeight="1">
      <c r="A21" s="59"/>
      <c r="B21" s="59"/>
      <c r="C21" s="51"/>
      <c r="D21" s="823" t="s">
        <v>169</v>
      </c>
      <c r="E21" s="755"/>
      <c r="F21" s="755"/>
      <c r="G21" s="756"/>
      <c r="H21" s="720"/>
      <c r="I21" s="721"/>
      <c r="J21" s="721"/>
      <c r="K21" s="721"/>
      <c r="L21" s="721"/>
      <c r="M21" s="721"/>
      <c r="N21" s="721"/>
      <c r="O21" s="721"/>
      <c r="P21" s="721"/>
      <c r="Q21" s="721"/>
      <c r="R21" s="721"/>
      <c r="S21" s="721"/>
      <c r="T21" s="721"/>
      <c r="U21" s="721"/>
      <c r="V21" s="721"/>
      <c r="W21" s="722"/>
      <c r="X21" s="53"/>
      <c r="Y21" s="53"/>
    </row>
    <row r="22" spans="1:25" ht="31.5" customHeight="1">
      <c r="A22" s="59"/>
      <c r="B22" s="59"/>
      <c r="C22" s="51"/>
      <c r="D22" s="528" t="s">
        <v>164</v>
      </c>
      <c r="E22" s="753"/>
      <c r="F22" s="753"/>
      <c r="G22" s="753"/>
      <c r="H22" s="720"/>
      <c r="I22" s="721"/>
      <c r="J22" s="721"/>
      <c r="K22" s="721"/>
      <c r="L22" s="721"/>
      <c r="M22" s="721"/>
      <c r="N22" s="721"/>
      <c r="O22" s="721"/>
      <c r="P22" s="721"/>
      <c r="Q22" s="721"/>
      <c r="R22" s="721"/>
      <c r="S22" s="721"/>
      <c r="T22" s="721"/>
      <c r="U22" s="721"/>
      <c r="V22" s="721"/>
      <c r="W22" s="722"/>
      <c r="X22" s="53"/>
      <c r="Y22" s="53"/>
    </row>
    <row r="23" spans="1:25" ht="33.75" customHeight="1">
      <c r="A23" s="59"/>
      <c r="B23" s="59" t="s">
        <v>136</v>
      </c>
      <c r="C23" s="59" t="s">
        <v>167</v>
      </c>
      <c r="D23" s="59"/>
      <c r="E23" s="59"/>
      <c r="F23" s="59"/>
      <c r="G23" s="59"/>
      <c r="H23" s="59"/>
      <c r="I23" s="59"/>
      <c r="J23" s="59"/>
      <c r="K23" s="59"/>
      <c r="L23" s="59"/>
      <c r="M23" s="59"/>
      <c r="N23" s="59"/>
      <c r="O23" s="59"/>
      <c r="P23" s="59"/>
      <c r="Q23" s="59"/>
      <c r="R23" s="59"/>
      <c r="S23" s="59"/>
      <c r="T23" s="59"/>
      <c r="U23" s="59"/>
      <c r="V23" s="59"/>
      <c r="W23" s="59"/>
      <c r="X23" s="53"/>
      <c r="Y23" s="53"/>
    </row>
    <row r="24" spans="1:25" ht="33.75" customHeight="1">
      <c r="A24" s="59"/>
      <c r="B24" s="59"/>
      <c r="C24" s="59"/>
      <c r="D24" s="815" t="s">
        <v>218</v>
      </c>
      <c r="E24" s="816"/>
      <c r="F24" s="816"/>
      <c r="G24" s="816"/>
      <c r="H24" s="817"/>
      <c r="I24" s="815" t="s">
        <v>272</v>
      </c>
      <c r="J24" s="816"/>
      <c r="K24" s="816"/>
      <c r="L24" s="816"/>
      <c r="M24" s="817"/>
      <c r="N24" s="815" t="s">
        <v>137</v>
      </c>
      <c r="O24" s="816"/>
      <c r="P24" s="816"/>
      <c r="Q24" s="816"/>
      <c r="R24" s="817"/>
      <c r="S24" s="814" t="s">
        <v>142</v>
      </c>
      <c r="T24" s="814"/>
      <c r="U24" s="814"/>
      <c r="V24" s="814"/>
      <c r="W24" s="814"/>
      <c r="X24" s="53"/>
      <c r="Y24" s="53"/>
    </row>
    <row r="25" spans="1:25" ht="33.75" customHeight="1">
      <c r="A25" s="59"/>
      <c r="B25" s="59"/>
      <c r="C25" s="59"/>
      <c r="D25" s="818">
        <v>0</v>
      </c>
      <c r="E25" s="819"/>
      <c r="F25" s="819"/>
      <c r="G25" s="819"/>
      <c r="H25" s="820"/>
      <c r="I25" s="818">
        <v>0</v>
      </c>
      <c r="J25" s="819"/>
      <c r="K25" s="819"/>
      <c r="L25" s="819"/>
      <c r="M25" s="820"/>
      <c r="N25" s="818">
        <v>0</v>
      </c>
      <c r="O25" s="819"/>
      <c r="P25" s="819"/>
      <c r="Q25" s="819"/>
      <c r="R25" s="820"/>
      <c r="S25" s="761">
        <f>SUM(D25:R25)</f>
        <v>0</v>
      </c>
      <c r="T25" s="761"/>
      <c r="U25" s="761"/>
      <c r="V25" s="761"/>
      <c r="W25" s="761"/>
      <c r="X25" s="53"/>
      <c r="Y25" s="53"/>
    </row>
    <row r="26" spans="1:25" ht="33.75" customHeight="1">
      <c r="A26" s="59"/>
      <c r="B26" s="59"/>
      <c r="C26" s="59"/>
      <c r="D26" s="59"/>
      <c r="E26" s="59"/>
      <c r="F26" s="59"/>
      <c r="G26" s="59"/>
      <c r="H26" s="59"/>
      <c r="I26" s="59"/>
      <c r="J26" s="59"/>
      <c r="K26" s="59"/>
      <c r="L26" s="59"/>
      <c r="M26" s="59"/>
      <c r="N26" s="59"/>
      <c r="O26" s="59"/>
      <c r="P26" s="59"/>
      <c r="Q26" s="59"/>
      <c r="R26" s="59"/>
      <c r="S26" s="59"/>
      <c r="T26" s="59"/>
      <c r="U26" s="59"/>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339</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270</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318</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4"/>
      <c r="B31" s="54"/>
      <c r="C31" s="54"/>
      <c r="D31" s="54"/>
      <c r="E31" s="54"/>
      <c r="F31" s="54"/>
      <c r="G31" s="54"/>
      <c r="H31" s="54"/>
      <c r="I31" s="54"/>
      <c r="J31" s="54"/>
      <c r="K31" s="54"/>
      <c r="L31" s="54"/>
      <c r="M31" s="54"/>
      <c r="N31" s="54"/>
      <c r="O31" s="54"/>
      <c r="P31" s="54"/>
      <c r="Q31" s="54"/>
      <c r="R31" s="54"/>
      <c r="S31" s="54"/>
      <c r="T31" s="54"/>
      <c r="U31" s="54"/>
      <c r="V31" s="54"/>
      <c r="W31" s="54"/>
    </row>
    <row r="32" spans="1:25" ht="18" customHeight="1">
      <c r="A32" s="51" t="s">
        <v>26</v>
      </c>
      <c r="B32" s="51"/>
      <c r="C32" s="51"/>
      <c r="D32" s="51"/>
      <c r="E32" s="51"/>
      <c r="F32" s="51"/>
      <c r="G32" s="51"/>
      <c r="H32" s="51"/>
      <c r="I32" s="51"/>
      <c r="J32" s="51"/>
      <c r="K32" s="51"/>
      <c r="L32" s="51"/>
      <c r="M32" s="51"/>
      <c r="N32" s="51"/>
      <c r="O32" s="51"/>
      <c r="P32" s="51"/>
      <c r="Q32" s="51"/>
      <c r="R32" s="51"/>
      <c r="S32" s="51"/>
      <c r="T32" s="51"/>
      <c r="U32" s="51"/>
      <c r="V32" s="51"/>
      <c r="W32" s="51"/>
    </row>
    <row r="33" spans="1:23" ht="18" customHeight="1">
      <c r="A33" s="51"/>
      <c r="B33" s="61" t="s">
        <v>149</v>
      </c>
      <c r="C33" s="61"/>
      <c r="D33" s="61"/>
      <c r="E33" s="61"/>
      <c r="F33" s="61"/>
      <c r="G33" s="61"/>
      <c r="H33" s="61"/>
      <c r="I33" s="61"/>
      <c r="J33" s="61"/>
      <c r="K33" s="61"/>
      <c r="L33" s="61"/>
      <c r="M33" s="61"/>
      <c r="N33" s="61"/>
      <c r="O33" s="61"/>
      <c r="P33" s="61"/>
      <c r="Q33" s="61"/>
      <c r="R33" s="61"/>
      <c r="S33" s="61"/>
      <c r="T33" s="61"/>
      <c r="U33" s="61"/>
      <c r="V33" s="51"/>
      <c r="W33" s="51"/>
    </row>
    <row r="34" spans="1:23" ht="18" customHeight="1">
      <c r="A34" s="51"/>
      <c r="B34" s="256"/>
      <c r="C34" s="749" t="s">
        <v>22</v>
      </c>
      <c r="D34" s="749"/>
      <c r="E34" s="749"/>
      <c r="F34" s="749" t="s">
        <v>23</v>
      </c>
      <c r="G34" s="749"/>
      <c r="H34" s="749"/>
      <c r="I34" s="751" t="s">
        <v>306</v>
      </c>
      <c r="J34" s="751"/>
      <c r="K34" s="751"/>
      <c r="L34" s="751" t="s">
        <v>27</v>
      </c>
      <c r="M34" s="751"/>
      <c r="N34" s="751"/>
      <c r="O34" s="749" t="s">
        <v>28</v>
      </c>
      <c r="P34" s="749"/>
      <c r="Q34" s="749"/>
      <c r="R34" s="749" t="s">
        <v>148</v>
      </c>
      <c r="S34" s="749"/>
      <c r="T34" s="749"/>
      <c r="U34" s="256"/>
      <c r="V34" s="51"/>
      <c r="W34" s="51"/>
    </row>
    <row r="35" spans="1:23" ht="18" customHeight="1">
      <c r="A35" s="51"/>
      <c r="B35" s="255"/>
      <c r="C35" s="748"/>
      <c r="D35" s="748"/>
      <c r="E35" s="748"/>
      <c r="F35" s="748"/>
      <c r="G35" s="748"/>
      <c r="H35" s="748"/>
      <c r="I35" s="752"/>
      <c r="J35" s="752"/>
      <c r="K35" s="752"/>
      <c r="L35" s="750"/>
      <c r="M35" s="750"/>
      <c r="N35" s="750"/>
      <c r="O35" s="748"/>
      <c r="P35" s="748"/>
      <c r="Q35" s="748"/>
      <c r="R35" s="748"/>
      <c r="S35" s="748"/>
      <c r="T35" s="748"/>
      <c r="U35" s="255"/>
      <c r="V35" s="51"/>
      <c r="W35" s="51"/>
    </row>
    <row r="36" spans="1:23" ht="18" customHeight="1">
      <c r="A36" s="51"/>
      <c r="B36" s="255"/>
      <c r="C36" s="748"/>
      <c r="D36" s="748"/>
      <c r="E36" s="748"/>
      <c r="F36" s="748"/>
      <c r="G36" s="748"/>
      <c r="H36" s="748"/>
      <c r="I36" s="752"/>
      <c r="J36" s="752"/>
      <c r="K36" s="752"/>
      <c r="L36" s="750"/>
      <c r="M36" s="750"/>
      <c r="N36" s="750"/>
      <c r="O36" s="748"/>
      <c r="P36" s="748"/>
      <c r="Q36" s="748"/>
      <c r="R36" s="748"/>
      <c r="S36" s="748"/>
      <c r="T36" s="748"/>
      <c r="U36" s="255"/>
      <c r="V36" s="51"/>
      <c r="W36" s="51"/>
    </row>
    <row r="37" spans="1:23" ht="18" customHeight="1">
      <c r="A37" s="51"/>
      <c r="B37" s="255"/>
      <c r="C37" s="748"/>
      <c r="D37" s="748"/>
      <c r="E37" s="748"/>
      <c r="F37" s="748"/>
      <c r="G37" s="748"/>
      <c r="H37" s="748"/>
      <c r="I37" s="752"/>
      <c r="J37" s="752"/>
      <c r="K37" s="752"/>
      <c r="L37" s="750"/>
      <c r="M37" s="750"/>
      <c r="N37" s="750"/>
      <c r="O37" s="748"/>
      <c r="P37" s="748"/>
      <c r="Q37" s="748"/>
      <c r="R37" s="748"/>
      <c r="S37" s="748"/>
      <c r="T37" s="748"/>
      <c r="U37" s="255"/>
      <c r="V37" s="51"/>
      <c r="W37" s="51"/>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50">
    <mergeCell ref="D19:G19"/>
    <mergeCell ref="H19:W19"/>
    <mergeCell ref="D24:H24"/>
    <mergeCell ref="I24:M24"/>
    <mergeCell ref="N24:R24"/>
    <mergeCell ref="S24:W24"/>
    <mergeCell ref="C34:E34"/>
    <mergeCell ref="R35:T37"/>
    <mergeCell ref="O35:Q37"/>
    <mergeCell ref="L35:N37"/>
    <mergeCell ref="I35:K37"/>
    <mergeCell ref="F35:H37"/>
    <mergeCell ref="C35:E37"/>
    <mergeCell ref="R34:T34"/>
    <mergeCell ref="O34:Q34"/>
    <mergeCell ref="L34:N34"/>
    <mergeCell ref="I34:K34"/>
    <mergeCell ref="F34:H34"/>
    <mergeCell ref="D25:H25"/>
    <mergeCell ref="I25:M25"/>
    <mergeCell ref="N25:R25"/>
    <mergeCell ref="S25:W25"/>
    <mergeCell ref="D20:G20"/>
    <mergeCell ref="H20:W20"/>
    <mergeCell ref="D21:G21"/>
    <mergeCell ref="H21:W21"/>
    <mergeCell ref="D22:G22"/>
    <mergeCell ref="H22:W22"/>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35" priority="14" operator="containsText" text="実施">
      <formula>NOT(ISERROR(SEARCH("実施",A1)))</formula>
    </cfRule>
  </conditionalFormatting>
  <conditionalFormatting sqref="Q16">
    <cfRule type="beginsWith" dxfId="34" priority="9" operator="beginsWith" text="分">
      <formula>LEFT(Q16,LEN("分"))="分"</formula>
    </cfRule>
  </conditionalFormatting>
  <conditionalFormatting sqref="F15 D15">
    <cfRule type="cellIs" dxfId="33" priority="8" operator="notEqual">
      <formula>0</formula>
    </cfRule>
  </conditionalFormatting>
  <conditionalFormatting sqref="O5:W5">
    <cfRule type="containsText" dxfId="32"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31" priority="1">
      <formula>LEN(TRIM(H19))&gt;0</formula>
    </cfRule>
  </conditionalFormatting>
  <dataValidations count="4">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00000000-0002-0000-0700-000000000000}">
      <formula1>0</formula1>
    </dataValidation>
    <dataValidation type="list" allowBlank="1" showInputMessage="1" showErrorMessage="1" sqref="Q16" xr:uid="{00000000-0002-0000-0700-000001000000}">
      <formula1>"分,00分,15分,30分,45分"</formula1>
    </dataValidation>
    <dataValidation type="whole" allowBlank="1" showInputMessage="1" showErrorMessage="1" promptTitle="数字のみを入力してください。" prompt="17:00~22:00の範囲で入力してください。" sqref="J15:K15 O15:P15" xr:uid="{00000000-0002-0000-0700-000002000000}">
      <formula1>0</formula1>
      <formula2>22</formula2>
    </dataValidation>
    <dataValidation type="whole" allowBlank="1" showInputMessage="1" showErrorMessage="1" promptTitle="数字のみを入力してください。" prompt="17:00~22:00の間で入力してください。" sqref="L15:M15 Q15:R15" xr:uid="{00000000-0002-0000-0700-000003000000}">
      <formula1>0</formula1>
      <formula2>59</formula2>
    </dataValidation>
  </dataValidations>
  <hyperlinks>
    <hyperlink ref="Y1:Y2" location="'はじめに！'!A1" display="'はじめに！'!A1" xr:uid="{00000000-0004-0000-0700-000000000000}"/>
  </hyperlinks>
  <printOptions horizontalCentered="1" verticalCentered="1"/>
  <pageMargins left="0.23622047244094491" right="0.23622047244094491" top="0.74803149606299213" bottom="0.74803149606299213" header="0.31496062992125984" footer="0.31496062992125984"/>
  <pageSetup paperSize="9" scale="97" fitToWidth="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828A-BBD5-4981-B75B-CD7D536FF8BF}">
  <sheetPr codeName="Sheet18">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38" t="str">
        <f>IF('はじめに！'!M45=TRUE,"","実施を希望されていません。希望の場合は、「はじめに！」シートの実施希望欄に✔を入れてください。")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740" t="s">
        <v>349</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5"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F3" s="52"/>
      <c r="AG3" s="52"/>
      <c r="AH3" s="52"/>
      <c r="AI3" s="52"/>
    </row>
    <row r="4" spans="1:35" ht="14.25">
      <c r="A4" s="732" t="s">
        <v>24</v>
      </c>
      <c r="B4" s="732"/>
      <c r="C4" s="732"/>
      <c r="D4" s="732"/>
      <c r="E4" s="732"/>
      <c r="F4" s="732"/>
      <c r="G4" s="732"/>
      <c r="H4" s="732"/>
      <c r="I4" s="732"/>
      <c r="J4" s="732"/>
      <c r="K4" s="732"/>
      <c r="L4" s="73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F5" s="52"/>
      <c r="AG5" s="52"/>
      <c r="AH5" s="52"/>
      <c r="AI5" s="52"/>
    </row>
    <row r="6" spans="1:35" ht="14.25">
      <c r="A6" s="55"/>
      <c r="B6" s="55"/>
      <c r="C6" s="55"/>
      <c r="D6" s="55"/>
      <c r="E6" s="55"/>
      <c r="F6" s="55"/>
      <c r="G6" s="55"/>
      <c r="H6" s="55"/>
      <c r="I6" s="55"/>
      <c r="J6" s="55"/>
      <c r="K6" s="729" t="s">
        <v>154</v>
      </c>
      <c r="L6" s="729"/>
      <c r="M6" s="729"/>
      <c r="N6" s="64"/>
      <c r="O6" s="730"/>
      <c r="P6" s="731"/>
      <c r="Q6" s="731"/>
      <c r="R6" s="731"/>
      <c r="S6" s="731"/>
      <c r="T6" s="731"/>
      <c r="U6" s="731"/>
      <c r="V6" s="731"/>
      <c r="W6" s="731"/>
    </row>
    <row r="7" spans="1:35" ht="14.25">
      <c r="A7" s="55"/>
      <c r="B7" s="55"/>
      <c r="C7" s="55"/>
      <c r="D7" s="55"/>
      <c r="E7" s="55"/>
      <c r="F7" s="55"/>
      <c r="G7" s="55"/>
      <c r="H7" s="55"/>
      <c r="I7" s="55"/>
      <c r="J7" s="55"/>
      <c r="K7" s="729" t="s">
        <v>155</v>
      </c>
      <c r="L7" s="729"/>
      <c r="M7" s="729"/>
      <c r="N7" s="64"/>
      <c r="O7" s="730"/>
      <c r="P7" s="731"/>
      <c r="Q7" s="731"/>
      <c r="R7" s="731"/>
      <c r="S7" s="731"/>
      <c r="T7" s="731"/>
      <c r="U7" s="731"/>
      <c r="V7" s="731"/>
      <c r="W7" s="731"/>
    </row>
    <row r="8" spans="1:35" ht="14.25">
      <c r="A8" s="55"/>
      <c r="B8" s="55"/>
      <c r="C8" s="55"/>
      <c r="D8" s="55"/>
      <c r="E8" s="55"/>
      <c r="F8" s="55"/>
      <c r="G8" s="55"/>
      <c r="H8" s="55"/>
      <c r="I8" s="55"/>
      <c r="J8" s="55"/>
      <c r="K8" s="729" t="s">
        <v>156</v>
      </c>
      <c r="L8" s="729"/>
      <c r="M8" s="729"/>
      <c r="N8" s="64"/>
      <c r="O8" s="730"/>
      <c r="P8" s="731"/>
      <c r="Q8" s="731"/>
      <c r="R8" s="731"/>
      <c r="S8" s="731"/>
      <c r="T8" s="731"/>
      <c r="U8" s="731"/>
      <c r="V8" s="731"/>
      <c r="W8" s="73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830" t="s">
        <v>310</v>
      </c>
      <c r="B10" s="830"/>
      <c r="C10" s="830"/>
      <c r="D10" s="830"/>
      <c r="E10" s="830"/>
      <c r="F10" s="830"/>
      <c r="G10" s="830"/>
      <c r="H10" s="830"/>
      <c r="I10" s="830"/>
      <c r="J10" s="830"/>
      <c r="K10" s="830"/>
      <c r="L10" s="830"/>
      <c r="M10" s="830"/>
      <c r="N10" s="830"/>
      <c r="O10" s="830"/>
      <c r="P10" s="830"/>
      <c r="Q10" s="830"/>
      <c r="R10" s="830"/>
      <c r="S10" s="830"/>
      <c r="T10" s="830"/>
      <c r="U10" s="830"/>
      <c r="V10" s="830"/>
      <c r="W10" s="830"/>
    </row>
    <row r="11" spans="1:35" ht="22.5" customHeight="1">
      <c r="A11" s="830"/>
      <c r="B11" s="830"/>
      <c r="C11" s="830"/>
      <c r="D11" s="830"/>
      <c r="E11" s="830"/>
      <c r="F11" s="830"/>
      <c r="G11" s="830"/>
      <c r="H11" s="830"/>
      <c r="I11" s="830"/>
      <c r="J11" s="830"/>
      <c r="K11" s="830"/>
      <c r="L11" s="830"/>
      <c r="M11" s="830"/>
      <c r="N11" s="830"/>
      <c r="O11" s="830"/>
      <c r="P11" s="830"/>
      <c r="Q11" s="830"/>
      <c r="R11" s="830"/>
      <c r="S11" s="830"/>
      <c r="T11" s="830"/>
      <c r="U11" s="830"/>
      <c r="V11" s="830"/>
      <c r="W11" s="830"/>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5" ht="18.75" customHeight="1">
      <c r="A14" s="250"/>
      <c r="B14" s="250"/>
      <c r="C14" s="250"/>
      <c r="D14" s="250"/>
      <c r="E14" s="250"/>
      <c r="F14" s="250"/>
      <c r="G14" s="250"/>
      <c r="H14" s="250"/>
      <c r="I14" s="250"/>
      <c r="J14" s="250"/>
      <c r="K14" s="250"/>
      <c r="L14" s="250"/>
      <c r="M14" s="250"/>
      <c r="N14" s="250"/>
      <c r="O14" s="250"/>
      <c r="P14" s="250"/>
      <c r="Q14" s="250"/>
      <c r="R14" s="250"/>
      <c r="S14" s="250"/>
      <c r="T14" s="250"/>
      <c r="U14" s="250"/>
      <c r="V14" s="250"/>
      <c r="W14" s="250"/>
      <c r="X14" s="53"/>
      <c r="Y14" s="53"/>
    </row>
    <row r="15" spans="1:35" ht="31.5" customHeight="1">
      <c r="A15" s="59" t="s">
        <v>133</v>
      </c>
      <c r="B15" s="60" t="s">
        <v>132</v>
      </c>
      <c r="C15" s="60"/>
      <c r="D15" s="745">
        <v>0</v>
      </c>
      <c r="E15" s="745"/>
      <c r="F15" s="746">
        <v>0</v>
      </c>
      <c r="G15" s="746"/>
      <c r="H15" s="747" t="str">
        <f>IF(OR(D15=0,F15=0),"( 　　)",DATE('はじめに！'!E5+2018,D15,F15))</f>
        <v>( 　　)</v>
      </c>
      <c r="I15" s="747"/>
      <c r="J15" s="798">
        <v>0</v>
      </c>
      <c r="K15" s="798"/>
      <c r="L15" s="799">
        <v>0</v>
      </c>
      <c r="M15" s="799"/>
      <c r="N15" s="74" t="s">
        <v>150</v>
      </c>
      <c r="O15" s="798">
        <v>0</v>
      </c>
      <c r="P15" s="798"/>
      <c r="Q15" s="799">
        <v>0</v>
      </c>
      <c r="R15" s="79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158</v>
      </c>
      <c r="D18" s="59"/>
      <c r="E18" s="59"/>
      <c r="F18" s="59"/>
      <c r="G18" s="59"/>
      <c r="H18" s="59"/>
      <c r="I18" s="59"/>
      <c r="J18" s="59"/>
      <c r="K18" s="59"/>
      <c r="L18" s="59"/>
      <c r="M18" s="59"/>
      <c r="N18" s="59"/>
      <c r="O18" s="59"/>
      <c r="P18" s="59"/>
      <c r="Q18" s="59"/>
      <c r="R18" s="59"/>
      <c r="S18" s="59"/>
      <c r="T18" s="59"/>
      <c r="U18" s="59"/>
      <c r="V18" s="59"/>
      <c r="W18" s="59"/>
      <c r="X18" s="53"/>
      <c r="Y18" s="53"/>
    </row>
    <row r="19" spans="1:25" s="227" customFormat="1" ht="31.5" customHeight="1">
      <c r="A19" s="234"/>
      <c r="B19" s="228"/>
      <c r="C19" s="228"/>
      <c r="D19" s="828" t="s">
        <v>314</v>
      </c>
      <c r="E19" s="829"/>
      <c r="F19" s="829"/>
      <c r="G19" s="829"/>
      <c r="H19" s="825"/>
      <c r="I19" s="826"/>
      <c r="J19" s="826"/>
      <c r="K19" s="826"/>
      <c r="L19" s="826"/>
      <c r="M19" s="826"/>
      <c r="N19" s="826"/>
      <c r="O19" s="826"/>
      <c r="P19" s="826"/>
      <c r="Q19" s="826"/>
      <c r="R19" s="826"/>
      <c r="S19" s="826"/>
      <c r="T19" s="826"/>
      <c r="U19" s="826"/>
      <c r="V19" s="826"/>
      <c r="W19" s="827"/>
      <c r="X19" s="229"/>
      <c r="Y19" s="229"/>
    </row>
    <row r="20" spans="1:25" ht="31.5" customHeight="1">
      <c r="A20" s="59"/>
      <c r="B20" s="55"/>
      <c r="C20" s="55"/>
      <c r="D20" s="528" t="s">
        <v>159</v>
      </c>
      <c r="E20" s="753"/>
      <c r="F20" s="753"/>
      <c r="G20" s="753"/>
      <c r="H20" s="720"/>
      <c r="I20" s="721"/>
      <c r="J20" s="721"/>
      <c r="K20" s="721"/>
      <c r="L20" s="721"/>
      <c r="M20" s="721"/>
      <c r="N20" s="721"/>
      <c r="O20" s="721"/>
      <c r="P20" s="721"/>
      <c r="Q20" s="721"/>
      <c r="R20" s="721"/>
      <c r="S20" s="721"/>
      <c r="T20" s="721"/>
      <c r="U20" s="721"/>
      <c r="V20" s="721"/>
      <c r="W20" s="722"/>
      <c r="X20" s="53"/>
      <c r="Y20" s="53"/>
    </row>
    <row r="21" spans="1:25" ht="31.5" customHeight="1">
      <c r="A21" s="59"/>
      <c r="B21" s="59"/>
      <c r="C21" s="51"/>
      <c r="D21" s="528" t="s">
        <v>164</v>
      </c>
      <c r="E21" s="753"/>
      <c r="F21" s="753"/>
      <c r="G21" s="753"/>
      <c r="H21" s="720"/>
      <c r="I21" s="721"/>
      <c r="J21" s="721"/>
      <c r="K21" s="721"/>
      <c r="L21" s="721"/>
      <c r="M21" s="721"/>
      <c r="N21" s="721"/>
      <c r="O21" s="721"/>
      <c r="P21" s="721"/>
      <c r="Q21" s="721"/>
      <c r="R21" s="721"/>
      <c r="S21" s="721"/>
      <c r="T21" s="721"/>
      <c r="U21" s="721"/>
      <c r="V21" s="721"/>
      <c r="W21" s="722"/>
      <c r="X21" s="53"/>
      <c r="Y21" s="53"/>
    </row>
    <row r="22" spans="1:25" ht="33.75" customHeight="1">
      <c r="A22" s="59"/>
      <c r="B22" s="59" t="s">
        <v>136</v>
      </c>
      <c r="C22" s="59" t="s">
        <v>237</v>
      </c>
      <c r="D22" s="59"/>
      <c r="E22" s="59"/>
      <c r="F22" s="59"/>
      <c r="G22" s="59"/>
      <c r="H22" s="59"/>
      <c r="I22" s="59"/>
      <c r="J22" s="59"/>
      <c r="K22" s="59"/>
      <c r="L22" s="59"/>
      <c r="M22" s="59"/>
      <c r="N22" s="59"/>
      <c r="O22" s="59"/>
      <c r="P22" s="59"/>
      <c r="Q22" s="59"/>
      <c r="R22" s="59"/>
      <c r="S22" s="59"/>
      <c r="T22" s="59"/>
      <c r="U22" s="59"/>
      <c r="V22" s="59"/>
      <c r="W22" s="59"/>
      <c r="X22" s="53"/>
      <c r="Y22" s="53"/>
    </row>
    <row r="23" spans="1:25" ht="33.75" customHeight="1">
      <c r="A23" s="59"/>
      <c r="B23" s="59"/>
      <c r="C23" s="59"/>
      <c r="D23" s="815" t="s">
        <v>352</v>
      </c>
      <c r="E23" s="816"/>
      <c r="F23" s="816"/>
      <c r="G23" s="816"/>
      <c r="H23" s="817"/>
      <c r="I23" s="815" t="s">
        <v>468</v>
      </c>
      <c r="J23" s="816"/>
      <c r="K23" s="816"/>
      <c r="L23" s="816"/>
      <c r="M23" s="817"/>
      <c r="N23" s="834" t="s">
        <v>460</v>
      </c>
      <c r="O23" s="835"/>
      <c r="P23" s="835"/>
      <c r="Q23" s="835"/>
      <c r="R23" s="835"/>
      <c r="S23" s="836"/>
      <c r="T23" s="815" t="s">
        <v>142</v>
      </c>
      <c r="U23" s="816"/>
      <c r="V23" s="816"/>
      <c r="W23" s="817"/>
      <c r="X23" s="53"/>
      <c r="Y23" s="53"/>
    </row>
    <row r="24" spans="1:25" ht="33.75" customHeight="1">
      <c r="A24" s="59"/>
      <c r="B24" s="59"/>
      <c r="C24" s="59"/>
      <c r="D24" s="818">
        <v>0</v>
      </c>
      <c r="E24" s="819"/>
      <c r="F24" s="819"/>
      <c r="G24" s="819"/>
      <c r="H24" s="820"/>
      <c r="I24" s="818">
        <v>0</v>
      </c>
      <c r="J24" s="819"/>
      <c r="K24" s="819"/>
      <c r="L24" s="819"/>
      <c r="M24" s="820"/>
      <c r="N24" s="818">
        <v>0</v>
      </c>
      <c r="O24" s="819"/>
      <c r="P24" s="819"/>
      <c r="Q24" s="819"/>
      <c r="R24" s="819"/>
      <c r="S24" s="820"/>
      <c r="T24" s="837">
        <f>SUM(E24:S24)</f>
        <v>0</v>
      </c>
      <c r="U24" s="838"/>
      <c r="V24" s="838"/>
      <c r="W24" s="760"/>
      <c r="X24" s="53"/>
      <c r="Y24" s="53"/>
    </row>
    <row r="25" spans="1:25" ht="33.75" customHeight="1">
      <c r="A25" s="59"/>
      <c r="B25" s="59"/>
      <c r="C25" s="59"/>
      <c r="D25" s="59"/>
      <c r="E25" s="59"/>
      <c r="F25" s="59"/>
      <c r="G25" s="59"/>
      <c r="H25" s="59"/>
      <c r="I25" s="59"/>
      <c r="J25" s="59"/>
      <c r="K25" s="59"/>
      <c r="L25" s="59"/>
      <c r="M25" s="59"/>
      <c r="N25" s="59"/>
      <c r="O25" s="59"/>
      <c r="P25" s="59"/>
      <c r="Q25" s="59"/>
      <c r="R25" s="59"/>
      <c r="S25" s="59"/>
      <c r="T25" s="59"/>
      <c r="U25" s="59"/>
      <c r="V25" s="59"/>
      <c r="W25" s="59"/>
      <c r="X25" s="53"/>
      <c r="Y25" s="53"/>
    </row>
    <row r="26" spans="1:25" ht="33.75" customHeight="1">
      <c r="A26" s="59" t="s">
        <v>138</v>
      </c>
      <c r="B26" s="59" t="s">
        <v>139</v>
      </c>
      <c r="C26" s="59"/>
      <c r="D26" s="59"/>
      <c r="E26" s="59"/>
      <c r="F26" s="59"/>
      <c r="G26" s="59"/>
      <c r="H26" s="59"/>
      <c r="I26" s="59"/>
      <c r="J26" s="59"/>
      <c r="K26" s="59"/>
      <c r="L26" s="59"/>
      <c r="M26" s="59"/>
      <c r="N26" s="59"/>
      <c r="O26" s="59"/>
      <c r="P26" s="59"/>
      <c r="Q26" s="59"/>
      <c r="R26" s="59"/>
      <c r="S26" s="59"/>
      <c r="T26" s="59"/>
      <c r="U26" s="59"/>
      <c r="V26" s="59"/>
      <c r="W26" s="59"/>
      <c r="X26" s="53"/>
      <c r="Y26" s="53"/>
    </row>
    <row r="27" spans="1:25" ht="22.5" customHeight="1">
      <c r="A27" s="59"/>
      <c r="B27" s="59" t="s">
        <v>135</v>
      </c>
      <c r="C27" s="59" t="s">
        <v>317</v>
      </c>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136</v>
      </c>
      <c r="C28" s="59" t="s">
        <v>270</v>
      </c>
      <c r="D28" s="59"/>
      <c r="E28" s="59"/>
      <c r="F28" s="59"/>
      <c r="G28" s="59"/>
      <c r="H28" s="59"/>
      <c r="I28" s="59"/>
      <c r="J28" s="59"/>
      <c r="K28" s="59"/>
      <c r="L28" s="59"/>
      <c r="M28" s="59"/>
      <c r="N28" s="59"/>
      <c r="O28" s="59"/>
      <c r="P28" s="59"/>
      <c r="Q28" s="59"/>
      <c r="R28" s="59"/>
      <c r="S28" s="59"/>
      <c r="T28" s="59"/>
      <c r="U28" s="59"/>
      <c r="V28" s="59"/>
      <c r="W28" s="59"/>
      <c r="X28" s="53"/>
      <c r="Y28" s="53"/>
    </row>
    <row r="29" spans="1:25" ht="18" customHeight="1">
      <c r="A29" s="59"/>
      <c r="B29" s="59" t="s">
        <v>146</v>
      </c>
      <c r="C29" s="59" t="s">
        <v>318</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4"/>
      <c r="B30" s="54"/>
      <c r="C30" s="54"/>
      <c r="D30" s="54"/>
      <c r="E30" s="54"/>
      <c r="F30" s="54"/>
      <c r="G30" s="54"/>
      <c r="H30" s="54"/>
      <c r="I30" s="54"/>
      <c r="J30" s="54"/>
      <c r="K30" s="54"/>
      <c r="L30" s="54"/>
      <c r="M30" s="54"/>
      <c r="N30" s="54"/>
      <c r="O30" s="54"/>
      <c r="P30" s="54"/>
      <c r="Q30" s="54"/>
      <c r="R30" s="54"/>
      <c r="S30" s="54"/>
      <c r="T30" s="54"/>
      <c r="U30" s="54"/>
      <c r="V30" s="54"/>
      <c r="W30" s="54"/>
    </row>
    <row r="31" spans="1:25" ht="18" customHeight="1">
      <c r="A31" s="239" t="s">
        <v>26</v>
      </c>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5" ht="18" customHeight="1">
      <c r="A32" s="239"/>
      <c r="B32" s="239" t="s">
        <v>149</v>
      </c>
      <c r="C32" s="239"/>
      <c r="D32" s="239"/>
      <c r="E32" s="239"/>
      <c r="F32" s="239"/>
      <c r="G32" s="239"/>
      <c r="H32" s="239"/>
      <c r="I32" s="239"/>
      <c r="J32" s="239"/>
      <c r="K32" s="239"/>
      <c r="L32" s="239"/>
      <c r="M32" s="239"/>
      <c r="N32" s="239"/>
      <c r="O32" s="239"/>
      <c r="P32" s="239"/>
      <c r="Q32" s="239"/>
      <c r="R32" s="239"/>
      <c r="S32" s="239"/>
      <c r="T32" s="239"/>
      <c r="U32" s="239"/>
      <c r="V32" s="239"/>
      <c r="W32" s="239"/>
    </row>
    <row r="33" spans="1:23" ht="18" customHeight="1">
      <c r="A33" s="239"/>
      <c r="B33" s="262"/>
      <c r="C33" s="832" t="s">
        <v>22</v>
      </c>
      <c r="D33" s="832"/>
      <c r="E33" s="832"/>
      <c r="F33" s="832" t="s">
        <v>23</v>
      </c>
      <c r="G33" s="832"/>
      <c r="H33" s="832"/>
      <c r="I33" s="832" t="s">
        <v>306</v>
      </c>
      <c r="J33" s="832"/>
      <c r="K33" s="832"/>
      <c r="L33" s="832" t="s">
        <v>322</v>
      </c>
      <c r="M33" s="832"/>
      <c r="N33" s="832"/>
      <c r="O33" s="832" t="s">
        <v>28</v>
      </c>
      <c r="P33" s="832"/>
      <c r="Q33" s="832"/>
      <c r="R33" s="832" t="s">
        <v>148</v>
      </c>
      <c r="S33" s="832"/>
      <c r="T33" s="832"/>
      <c r="U33" s="262"/>
      <c r="V33" s="239"/>
      <c r="W33" s="239"/>
    </row>
    <row r="34" spans="1:23" ht="18" customHeight="1">
      <c r="A34" s="239"/>
      <c r="B34" s="263"/>
      <c r="C34" s="831"/>
      <c r="D34" s="831"/>
      <c r="E34" s="831"/>
      <c r="F34" s="831"/>
      <c r="G34" s="831"/>
      <c r="H34" s="831"/>
      <c r="I34" s="831"/>
      <c r="J34" s="831"/>
      <c r="K34" s="831"/>
      <c r="L34" s="833"/>
      <c r="M34" s="833"/>
      <c r="N34" s="833"/>
      <c r="O34" s="831"/>
      <c r="P34" s="831"/>
      <c r="Q34" s="831"/>
      <c r="R34" s="831"/>
      <c r="S34" s="831"/>
      <c r="T34" s="831"/>
      <c r="U34" s="263"/>
      <c r="V34" s="239"/>
      <c r="W34" s="239"/>
    </row>
    <row r="35" spans="1:23" ht="18" customHeight="1">
      <c r="A35" s="239"/>
      <c r="B35" s="263"/>
      <c r="C35" s="831"/>
      <c r="D35" s="831"/>
      <c r="E35" s="831"/>
      <c r="F35" s="831"/>
      <c r="G35" s="831"/>
      <c r="H35" s="831"/>
      <c r="I35" s="831"/>
      <c r="J35" s="831"/>
      <c r="K35" s="831"/>
      <c r="L35" s="833"/>
      <c r="M35" s="833"/>
      <c r="N35" s="833"/>
      <c r="O35" s="831"/>
      <c r="P35" s="831"/>
      <c r="Q35" s="831"/>
      <c r="R35" s="831"/>
      <c r="S35" s="831"/>
      <c r="T35" s="831"/>
      <c r="U35" s="263"/>
      <c r="V35" s="239"/>
      <c r="W35" s="239"/>
    </row>
    <row r="36" spans="1:23" ht="18" customHeight="1">
      <c r="A36" s="239"/>
      <c r="B36" s="263"/>
      <c r="C36" s="831"/>
      <c r="D36" s="831"/>
      <c r="E36" s="831"/>
      <c r="F36" s="831"/>
      <c r="G36" s="831"/>
      <c r="H36" s="831"/>
      <c r="I36" s="831"/>
      <c r="J36" s="831"/>
      <c r="K36" s="831"/>
      <c r="L36" s="833"/>
      <c r="M36" s="833"/>
      <c r="N36" s="833"/>
      <c r="O36" s="831"/>
      <c r="P36" s="831"/>
      <c r="Q36" s="831"/>
      <c r="R36" s="831"/>
      <c r="S36" s="831"/>
      <c r="T36" s="831"/>
      <c r="U36" s="263"/>
      <c r="V36" s="239"/>
      <c r="W36" s="239"/>
    </row>
    <row r="37" spans="1:23" ht="18" customHeight="1">
      <c r="A37" s="239"/>
      <c r="B37" s="241"/>
      <c r="C37" s="241"/>
      <c r="D37" s="241"/>
      <c r="E37" s="241"/>
      <c r="F37" s="241"/>
      <c r="G37" s="241"/>
      <c r="H37" s="241"/>
      <c r="I37" s="241"/>
      <c r="J37" s="241"/>
      <c r="K37" s="241"/>
      <c r="L37" s="241"/>
      <c r="M37" s="241"/>
      <c r="N37" s="241"/>
      <c r="O37" s="241"/>
      <c r="P37" s="241"/>
      <c r="Q37" s="241"/>
      <c r="R37" s="241"/>
      <c r="S37" s="241"/>
      <c r="T37" s="241"/>
      <c r="U37" s="241"/>
      <c r="V37" s="239"/>
      <c r="W37" s="239"/>
    </row>
    <row r="38" spans="1:23" ht="18" customHeight="1">
      <c r="A38" s="242" t="s">
        <v>463</v>
      </c>
      <c r="B38" s="239"/>
      <c r="C38" s="841" t="s">
        <v>319</v>
      </c>
      <c r="D38" s="841"/>
      <c r="E38" s="842"/>
      <c r="F38" s="843"/>
      <c r="G38" s="243" t="s">
        <v>469</v>
      </c>
      <c r="H38" s="244" t="s">
        <v>320</v>
      </c>
      <c r="I38" s="844">
        <v>100</v>
      </c>
      <c r="J38" s="844"/>
      <c r="K38" s="244" t="s">
        <v>321</v>
      </c>
      <c r="L38" s="239"/>
      <c r="M38" s="239"/>
      <c r="N38" s="239"/>
      <c r="O38" s="239"/>
      <c r="P38" s="239"/>
      <c r="Q38" s="239"/>
      <c r="R38" s="239"/>
      <c r="S38" s="239"/>
      <c r="T38" s="239"/>
      <c r="U38" s="239"/>
      <c r="V38" s="239"/>
      <c r="W38" s="239"/>
    </row>
    <row r="39" spans="1:23" ht="18" customHeight="1" thickBot="1">
      <c r="A39" s="242" t="s">
        <v>464</v>
      </c>
      <c r="B39" s="234"/>
      <c r="C39" s="841" t="s">
        <v>319</v>
      </c>
      <c r="D39" s="841"/>
      <c r="E39" s="842"/>
      <c r="F39" s="843"/>
      <c r="G39" s="243" t="s">
        <v>469</v>
      </c>
      <c r="H39" s="244" t="s">
        <v>320</v>
      </c>
      <c r="I39" s="844">
        <v>300</v>
      </c>
      <c r="J39" s="844"/>
      <c r="K39" s="244" t="s">
        <v>321</v>
      </c>
      <c r="L39" s="244"/>
      <c r="M39" s="244"/>
      <c r="N39" s="244"/>
      <c r="O39" s="244"/>
      <c r="P39" s="245" t="s">
        <v>239</v>
      </c>
      <c r="Q39" s="839">
        <f>E38*400</f>
        <v>0</v>
      </c>
      <c r="R39" s="839"/>
      <c r="S39" s="839"/>
      <c r="T39" s="839"/>
      <c r="U39" s="839"/>
      <c r="V39" s="234"/>
      <c r="W39" s="234"/>
    </row>
    <row r="40" spans="1:23" ht="18" customHeight="1" thickBot="1">
      <c r="A40" s="301" t="s">
        <v>464</v>
      </c>
      <c r="B40" s="234"/>
      <c r="C40" s="841" t="s">
        <v>470</v>
      </c>
      <c r="D40" s="841"/>
      <c r="E40" s="842"/>
      <c r="F40" s="843"/>
      <c r="G40" s="243" t="s">
        <v>469</v>
      </c>
      <c r="H40" s="244" t="s">
        <v>320</v>
      </c>
      <c r="I40" s="844">
        <v>300</v>
      </c>
      <c r="J40" s="844"/>
      <c r="K40" s="244" t="s">
        <v>321</v>
      </c>
      <c r="L40" s="244"/>
      <c r="M40" s="244"/>
      <c r="N40" s="244"/>
      <c r="O40" s="244"/>
      <c r="P40" s="245" t="s">
        <v>239</v>
      </c>
      <c r="Q40" s="839">
        <f>E40*400+E39*I39</f>
        <v>0</v>
      </c>
      <c r="R40" s="839"/>
      <c r="S40" s="839"/>
      <c r="T40" s="839"/>
      <c r="U40" s="839"/>
      <c r="V40" s="234"/>
      <c r="W40" s="234"/>
    </row>
    <row r="41" spans="1:23" ht="18" customHeight="1" thickBot="1">
      <c r="A41" s="234"/>
      <c r="B41" s="234"/>
      <c r="C41" s="234"/>
      <c r="D41" s="252"/>
      <c r="E41" s="252"/>
      <c r="F41" s="248"/>
      <c r="G41" s="248"/>
      <c r="H41" s="248"/>
      <c r="I41" s="248"/>
      <c r="J41" s="248"/>
      <c r="K41" s="248"/>
      <c r="L41" s="840" t="s">
        <v>238</v>
      </c>
      <c r="M41" s="840"/>
      <c r="N41" s="840"/>
      <c r="O41" s="840"/>
      <c r="P41" s="840"/>
      <c r="Q41" s="840"/>
      <c r="R41" s="840"/>
      <c r="S41" s="840"/>
      <c r="T41" s="840"/>
      <c r="U41" s="840"/>
      <c r="V41" s="234"/>
      <c r="W41" s="234"/>
    </row>
    <row r="42" spans="1:23" ht="18" customHeight="1">
      <c r="A42" s="234"/>
      <c r="B42" s="234"/>
      <c r="C42" s="234"/>
      <c r="D42" s="252"/>
      <c r="E42" s="252"/>
      <c r="F42" s="248"/>
      <c r="G42" s="248"/>
      <c r="H42" s="248"/>
      <c r="I42" s="248"/>
      <c r="J42" s="248"/>
      <c r="K42" s="248"/>
      <c r="L42" s="251"/>
      <c r="M42" s="251"/>
      <c r="N42" s="251"/>
      <c r="O42" s="248"/>
      <c r="P42" s="248"/>
      <c r="Q42" s="248"/>
      <c r="R42" s="248"/>
      <c r="S42" s="248"/>
      <c r="T42" s="248"/>
      <c r="U42" s="248"/>
      <c r="V42" s="234"/>
      <c r="W42" s="234"/>
    </row>
    <row r="204" spans="1:3" ht="18" customHeight="1">
      <c r="A204" s="49">
        <v>2020</v>
      </c>
      <c r="B204" s="49">
        <v>4</v>
      </c>
      <c r="C204" s="49">
        <v>1</v>
      </c>
    </row>
    <row r="205" spans="1:3" ht="18" customHeight="1">
      <c r="A205" s="49">
        <v>2021</v>
      </c>
      <c r="B205" s="49">
        <v>5</v>
      </c>
      <c r="C205" s="49">
        <v>2</v>
      </c>
    </row>
    <row r="206" spans="1:3" ht="18" customHeight="1">
      <c r="A206" s="49">
        <v>2022</v>
      </c>
      <c r="B206" s="49">
        <v>6</v>
      </c>
      <c r="C206" s="49">
        <v>3</v>
      </c>
    </row>
    <row r="207" spans="1:3" ht="18" customHeight="1">
      <c r="A207" s="49">
        <v>2023</v>
      </c>
      <c r="B207" s="49">
        <v>7</v>
      </c>
      <c r="C207" s="49">
        <v>4</v>
      </c>
    </row>
    <row r="208" spans="1:3" ht="18" customHeight="1">
      <c r="A208" s="49">
        <v>2024</v>
      </c>
      <c r="B208" s="49">
        <v>8</v>
      </c>
      <c r="C208" s="49">
        <v>5</v>
      </c>
    </row>
    <row r="209" spans="1:3" ht="18" customHeight="1">
      <c r="A209" s="49">
        <v>2025</v>
      </c>
      <c r="B209" s="49">
        <v>9</v>
      </c>
      <c r="C209" s="49">
        <v>6</v>
      </c>
    </row>
    <row r="210" spans="1:3" ht="18" customHeight="1">
      <c r="A210" s="49">
        <v>2026</v>
      </c>
      <c r="B210" s="49">
        <v>10</v>
      </c>
      <c r="C210" s="49">
        <v>7</v>
      </c>
    </row>
    <row r="211" spans="1:3" ht="18" customHeight="1">
      <c r="A211" s="49">
        <v>2027</v>
      </c>
      <c r="B211" s="49">
        <v>11</v>
      </c>
      <c r="C211" s="49">
        <v>8</v>
      </c>
    </row>
    <row r="212" spans="1:3" ht="18" customHeight="1">
      <c r="A212" s="49">
        <v>2028</v>
      </c>
      <c r="B212" s="49">
        <v>12</v>
      </c>
      <c r="C212" s="49">
        <v>9</v>
      </c>
    </row>
    <row r="213" spans="1:3" ht="18" customHeight="1">
      <c r="A213" s="49">
        <v>2029</v>
      </c>
      <c r="C213" s="49">
        <v>10</v>
      </c>
    </row>
    <row r="214" spans="1:3" ht="18" customHeight="1">
      <c r="A214" s="49">
        <v>2030</v>
      </c>
      <c r="C214" s="49">
        <v>11</v>
      </c>
    </row>
    <row r="215" spans="1:3" ht="18" customHeight="1">
      <c r="C215" s="49">
        <v>12</v>
      </c>
    </row>
    <row r="216" spans="1:3" ht="18" customHeight="1">
      <c r="C216" s="49">
        <v>13</v>
      </c>
    </row>
    <row r="217" spans="1:3" ht="18" customHeight="1">
      <c r="C217" s="49">
        <v>14</v>
      </c>
    </row>
    <row r="218" spans="1:3" ht="18" customHeight="1">
      <c r="C218" s="49">
        <v>15</v>
      </c>
    </row>
    <row r="219" spans="1:3" ht="18" customHeight="1">
      <c r="C219" s="49">
        <v>16</v>
      </c>
    </row>
    <row r="220" spans="1:3" ht="18" customHeight="1">
      <c r="C220" s="49">
        <v>17</v>
      </c>
    </row>
    <row r="221" spans="1:3" ht="18" customHeight="1">
      <c r="C221" s="49">
        <v>18</v>
      </c>
    </row>
    <row r="222" spans="1:3" ht="18" customHeight="1">
      <c r="C222" s="49">
        <v>19</v>
      </c>
    </row>
    <row r="223" spans="1:3" ht="18" customHeight="1">
      <c r="C223" s="49">
        <v>20</v>
      </c>
    </row>
    <row r="224" spans="1:3" ht="18" customHeight="1">
      <c r="C224" s="49">
        <v>21</v>
      </c>
    </row>
    <row r="225" spans="3:3" ht="18" customHeight="1">
      <c r="C225" s="49">
        <v>22</v>
      </c>
    </row>
    <row r="226" spans="3:3" ht="18" customHeight="1">
      <c r="C226" s="49">
        <v>23</v>
      </c>
    </row>
    <row r="227" spans="3:3" ht="18" customHeight="1">
      <c r="C227" s="49">
        <v>24</v>
      </c>
    </row>
    <row r="228" spans="3:3" ht="18" customHeight="1">
      <c r="C228" s="49">
        <v>25</v>
      </c>
    </row>
    <row r="229" spans="3:3" ht="18" customHeight="1">
      <c r="C229" s="49">
        <v>26</v>
      </c>
    </row>
    <row r="230" spans="3:3" ht="18" customHeight="1">
      <c r="C230" s="49">
        <v>27</v>
      </c>
    </row>
    <row r="231" spans="3:3" ht="18" customHeight="1">
      <c r="C231" s="49">
        <v>28</v>
      </c>
    </row>
    <row r="232" spans="3:3" ht="18" customHeight="1">
      <c r="C232" s="49">
        <v>29</v>
      </c>
    </row>
    <row r="233" spans="3:3" ht="18" customHeight="1">
      <c r="C233" s="49">
        <v>30</v>
      </c>
    </row>
    <row r="234" spans="3:3" ht="18" customHeight="1">
      <c r="C234" s="49">
        <v>31</v>
      </c>
    </row>
  </sheetData>
  <sheetProtection sheet="1" selectLockedCells="1"/>
  <mergeCells count="61">
    <mergeCell ref="C38:D38"/>
    <mergeCell ref="E38:F38"/>
    <mergeCell ref="I38:J38"/>
    <mergeCell ref="C39:D39"/>
    <mergeCell ref="E39:F39"/>
    <mergeCell ref="I39:J39"/>
    <mergeCell ref="Q39:U39"/>
    <mergeCell ref="L41:N41"/>
    <mergeCell ref="O41:U41"/>
    <mergeCell ref="C40:D40"/>
    <mergeCell ref="E40:F40"/>
    <mergeCell ref="I40:J40"/>
    <mergeCell ref="Q40:U40"/>
    <mergeCell ref="D24:H24"/>
    <mergeCell ref="I24:M24"/>
    <mergeCell ref="N23:S23"/>
    <mergeCell ref="N24:S24"/>
    <mergeCell ref="T23:W23"/>
    <mergeCell ref="T24:W24"/>
    <mergeCell ref="R34:T36"/>
    <mergeCell ref="C33:E33"/>
    <mergeCell ref="F33:H33"/>
    <mergeCell ref="I33:K33"/>
    <mergeCell ref="L33:N33"/>
    <mergeCell ref="O33:Q33"/>
    <mergeCell ref="R33:T33"/>
    <mergeCell ref="C34:E36"/>
    <mergeCell ref="F34:H36"/>
    <mergeCell ref="I34:K36"/>
    <mergeCell ref="L34:N36"/>
    <mergeCell ref="O34:Q36"/>
    <mergeCell ref="D21:G21"/>
    <mergeCell ref="H21:W21"/>
    <mergeCell ref="D23:H23"/>
    <mergeCell ref="I23:M23"/>
    <mergeCell ref="D19:G19"/>
    <mergeCell ref="H19:W19"/>
    <mergeCell ref="D20:G20"/>
    <mergeCell ref="H20:W20"/>
    <mergeCell ref="A10:W11"/>
    <mergeCell ref="A13:W13"/>
    <mergeCell ref="D15:E15"/>
    <mergeCell ref="F15:G15"/>
    <mergeCell ref="H15:I15"/>
    <mergeCell ref="J15:K15"/>
    <mergeCell ref="L15:M15"/>
    <mergeCell ref="O15:P15"/>
    <mergeCell ref="Q15:R15"/>
    <mergeCell ref="K6:M6"/>
    <mergeCell ref="O6:W6"/>
    <mergeCell ref="K7:M7"/>
    <mergeCell ref="O7:W7"/>
    <mergeCell ref="K8:M8"/>
    <mergeCell ref="O8:W8"/>
    <mergeCell ref="K5:M5"/>
    <mergeCell ref="O5:W5"/>
    <mergeCell ref="A1:W1"/>
    <mergeCell ref="Y1:Z2"/>
    <mergeCell ref="A2:W2"/>
    <mergeCell ref="P3:W3"/>
    <mergeCell ref="A4:L4"/>
  </mergeCells>
  <phoneticPr fontId="2"/>
  <conditionalFormatting sqref="A1:W1">
    <cfRule type="containsText" dxfId="30" priority="5" operator="containsText" text="実施">
      <formula>NOT(ISERROR(SEARCH("実施",A1)))</formula>
    </cfRule>
  </conditionalFormatting>
  <conditionalFormatting sqref="Q16">
    <cfRule type="beginsWith" dxfId="29" priority="4" operator="beginsWith" text="分">
      <formula>LEFT(Q16,LEN("分"))="分"</formula>
    </cfRule>
  </conditionalFormatting>
  <conditionalFormatting sqref="F15 D15">
    <cfRule type="cellIs" dxfId="28" priority="3" operator="notEqual">
      <formula>0</formula>
    </cfRule>
  </conditionalFormatting>
  <conditionalFormatting sqref="O5:W5">
    <cfRule type="containsText" dxfId="27" priority="2" operator="containsText" text="利用申込書の「はじめに！」シートからコピーして">
      <formula>NOT(ISERROR(SEARCH("利用申込書の「はじめに！」シートからコピーして",O5)))</formula>
    </cfRule>
  </conditionalFormatting>
  <conditionalFormatting sqref="H19:W19">
    <cfRule type="notContainsBlanks" dxfId="26" priority="1">
      <formula>LEN(TRIM(H19))&gt;0</formula>
    </cfRule>
  </conditionalFormatting>
  <dataValidations count="4">
    <dataValidation type="whole" allowBlank="1" showInputMessage="1" showErrorMessage="1" promptTitle="数字のみを入力してください。" prompt="17:00~22:00の間で入力してください。" sqref="L15:M15 Q15:R15" xr:uid="{3333F53F-ACD2-413F-8E02-EDB30E1770AF}">
      <formula1>0</formula1>
      <formula2>59</formula2>
    </dataValidation>
    <dataValidation type="whole" allowBlank="1" showInputMessage="1" showErrorMessage="1" promptTitle="数字のみを入力してください。" prompt="17:00~22:00の範囲で入力してください。" sqref="J15:K15 O15:P15" xr:uid="{9E511BD3-4793-498E-95FF-1E017E46DD03}">
      <formula1>0</formula1>
      <formula2>22</formula2>
    </dataValidation>
    <dataValidation type="list" allowBlank="1" showInputMessage="1" showErrorMessage="1" sqref="Q16" xr:uid="{021EDC61-15DA-4E54-9B54-2561FE18E51B}">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B3AF31FE-4B60-49A4-9351-C3BF3921EC22}">
      <formula1>0</formula1>
    </dataValidation>
  </dataValidations>
  <hyperlinks>
    <hyperlink ref="Y1:Y2" location="'はじめに！'!A1" display="'はじめに！'!A1" xr:uid="{85518D89-31BB-46F2-81C7-347DC45ED99B}"/>
  </hyperlinks>
  <printOptions horizontalCentered="1" verticalCentered="1"/>
  <pageMargins left="0.23622047244094491" right="0.23622047244094491" top="0.74803149606299213" bottom="0.74803149606299213" header="0.31496062992125984" footer="0.31496062992125984"/>
  <pageSetup paperSize="9" scale="8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ABF3-9C6E-4522-9171-E8F0F0556E23}">
  <sheetPr codeName="Sheet16">
    <tabColor rgb="FF0070C0"/>
    <pageSetUpPr fitToPage="1"/>
  </sheetPr>
  <dimension ref="A1:AI237"/>
  <sheetViews>
    <sheetView view="pageBreakPreview" zoomScaleNormal="100" zoomScaleSheetLayoutView="100" workbookViewId="0">
      <selection activeCell="Y1" sqref="Y1:Z2"/>
    </sheetView>
  </sheetViews>
  <sheetFormatPr defaultColWidth="10" defaultRowHeight="18" customHeight="1"/>
  <cols>
    <col min="1" max="15" width="5.1640625" style="227" customWidth="1"/>
    <col min="16" max="16" width="6.5" style="227" customWidth="1"/>
    <col min="17" max="23" width="5.1640625" style="227" customWidth="1"/>
    <col min="24" max="24" width="10" style="227"/>
    <col min="25" max="25" width="10" style="229"/>
    <col min="26" max="16384" width="10" style="227"/>
  </cols>
  <sheetData>
    <row r="1" spans="1:35" ht="14.25" customHeight="1">
      <c r="A1" s="738" t="str">
        <f>IF('はじめに！'!M46=TRUE,"","実施を希望されていません。希望の場合は、「はじめに！」シートの実施希望欄に✔を入れてください。")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845" t="s">
        <v>465</v>
      </c>
      <c r="B2" s="845"/>
      <c r="C2" s="845"/>
      <c r="D2" s="845"/>
      <c r="E2" s="845"/>
      <c r="F2" s="845"/>
      <c r="G2" s="845"/>
      <c r="H2" s="845"/>
      <c r="I2" s="845"/>
      <c r="J2" s="845"/>
      <c r="K2" s="845"/>
      <c r="L2" s="845"/>
      <c r="M2" s="845"/>
      <c r="N2" s="845"/>
      <c r="O2" s="845"/>
      <c r="P2" s="845"/>
      <c r="Q2" s="845"/>
      <c r="R2" s="845"/>
      <c r="S2" s="845"/>
      <c r="T2" s="845"/>
      <c r="U2" s="845"/>
      <c r="V2" s="845"/>
      <c r="W2" s="845"/>
      <c r="Y2" s="692"/>
      <c r="Z2" s="693"/>
    </row>
    <row r="3" spans="1:35" ht="18" customHeight="1">
      <c r="A3" s="228"/>
      <c r="B3" s="228"/>
      <c r="C3" s="228"/>
      <c r="D3" s="228"/>
      <c r="E3" s="228"/>
      <c r="F3" s="228"/>
      <c r="G3" s="228"/>
      <c r="H3" s="228"/>
      <c r="I3" s="228"/>
      <c r="J3" s="228"/>
      <c r="K3" s="228"/>
      <c r="L3" s="228"/>
      <c r="M3" s="228"/>
      <c r="N3" s="228"/>
      <c r="O3" s="228"/>
      <c r="P3" s="741" t="str">
        <f>IF('はじめに！'!H4="","令和　　　年　　　月　　　日",'はじめに！'!H4)</f>
        <v>令和　　　年　　　月　　　日</v>
      </c>
      <c r="Q3" s="741"/>
      <c r="R3" s="741"/>
      <c r="S3" s="741"/>
      <c r="T3" s="741"/>
      <c r="U3" s="741"/>
      <c r="V3" s="741"/>
      <c r="W3" s="741"/>
      <c r="AF3" s="230"/>
      <c r="AG3" s="230"/>
      <c r="AH3" s="230"/>
      <c r="AI3" s="230"/>
    </row>
    <row r="4" spans="1:35" ht="14.25">
      <c r="A4" s="846" t="s">
        <v>24</v>
      </c>
      <c r="B4" s="846"/>
      <c r="C4" s="846"/>
      <c r="D4" s="846"/>
      <c r="E4" s="846"/>
      <c r="F4" s="846"/>
      <c r="G4" s="846"/>
      <c r="H4" s="846"/>
      <c r="I4" s="846"/>
      <c r="J4" s="846"/>
      <c r="K4" s="846"/>
      <c r="L4" s="846"/>
      <c r="M4" s="228"/>
      <c r="N4" s="228"/>
      <c r="O4" s="228"/>
      <c r="P4" s="228"/>
      <c r="Q4" s="228"/>
      <c r="R4" s="228"/>
      <c r="S4" s="228"/>
      <c r="T4" s="228"/>
      <c r="U4" s="228"/>
      <c r="V4" s="228"/>
      <c r="W4" s="228"/>
      <c r="AF4" s="230"/>
      <c r="AG4" s="230"/>
      <c r="AH4" s="230"/>
      <c r="AI4" s="230"/>
    </row>
    <row r="5" spans="1:35" ht="14.25">
      <c r="A5" s="228"/>
      <c r="B5" s="228"/>
      <c r="C5" s="228"/>
      <c r="D5" s="228"/>
      <c r="E5" s="228"/>
      <c r="F5" s="228"/>
      <c r="G5" s="228"/>
      <c r="H5" s="228"/>
      <c r="I5" s="228"/>
      <c r="J5" s="228"/>
      <c r="K5" s="847" t="s">
        <v>25</v>
      </c>
      <c r="L5" s="847"/>
      <c r="M5" s="847"/>
      <c r="N5" s="231"/>
      <c r="O5" s="848" t="str">
        <f>IF('はじめに！'!C9="","",'はじめに！'!C9)</f>
        <v/>
      </c>
      <c r="P5" s="848"/>
      <c r="Q5" s="848"/>
      <c r="R5" s="848"/>
      <c r="S5" s="848"/>
      <c r="T5" s="848"/>
      <c r="U5" s="848"/>
      <c r="V5" s="848"/>
      <c r="W5" s="848"/>
      <c r="AA5" s="227" t="str">
        <f>O5</f>
        <v/>
      </c>
      <c r="AF5" s="230"/>
      <c r="AG5" s="230"/>
      <c r="AH5" s="230"/>
      <c r="AI5" s="230"/>
    </row>
    <row r="6" spans="1:35" ht="14.25">
      <c r="A6" s="228"/>
      <c r="B6" s="228"/>
      <c r="C6" s="228"/>
      <c r="D6" s="228"/>
      <c r="E6" s="228"/>
      <c r="F6" s="228"/>
      <c r="G6" s="228"/>
      <c r="H6" s="228"/>
      <c r="I6" s="228"/>
      <c r="J6" s="228"/>
      <c r="K6" s="847" t="s">
        <v>154</v>
      </c>
      <c r="L6" s="847"/>
      <c r="M6" s="847"/>
      <c r="N6" s="231"/>
      <c r="O6" s="849"/>
      <c r="P6" s="849"/>
      <c r="Q6" s="849"/>
      <c r="R6" s="849"/>
      <c r="S6" s="849"/>
      <c r="T6" s="849"/>
      <c r="U6" s="849"/>
      <c r="V6" s="849"/>
      <c r="W6" s="849"/>
    </row>
    <row r="7" spans="1:35" ht="14.25">
      <c r="A7" s="228"/>
      <c r="B7" s="228"/>
      <c r="C7" s="228"/>
      <c r="D7" s="228"/>
      <c r="E7" s="228"/>
      <c r="F7" s="228"/>
      <c r="G7" s="228"/>
      <c r="H7" s="228"/>
      <c r="I7" s="228"/>
      <c r="J7" s="228"/>
      <c r="K7" s="847" t="s">
        <v>155</v>
      </c>
      <c r="L7" s="847"/>
      <c r="M7" s="847"/>
      <c r="N7" s="231"/>
      <c r="O7" s="849"/>
      <c r="P7" s="849"/>
      <c r="Q7" s="849"/>
      <c r="R7" s="849"/>
      <c r="S7" s="849"/>
      <c r="T7" s="849"/>
      <c r="U7" s="849"/>
      <c r="V7" s="849"/>
      <c r="W7" s="849"/>
    </row>
    <row r="8" spans="1:35" ht="14.25">
      <c r="A8" s="228"/>
      <c r="B8" s="228"/>
      <c r="C8" s="228"/>
      <c r="D8" s="228"/>
      <c r="E8" s="228"/>
      <c r="F8" s="228"/>
      <c r="G8" s="228"/>
      <c r="H8" s="228"/>
      <c r="I8" s="228"/>
      <c r="J8" s="228"/>
      <c r="K8" s="847" t="s">
        <v>156</v>
      </c>
      <c r="L8" s="847"/>
      <c r="M8" s="847"/>
      <c r="N8" s="231"/>
      <c r="O8" s="849"/>
      <c r="P8" s="849"/>
      <c r="Q8" s="849"/>
      <c r="R8" s="849"/>
      <c r="S8" s="849"/>
      <c r="T8" s="849"/>
      <c r="U8" s="849"/>
      <c r="V8" s="849"/>
      <c r="W8" s="849"/>
    </row>
    <row r="9" spans="1:35" ht="14.25">
      <c r="A9" s="228"/>
      <c r="B9" s="228"/>
      <c r="C9" s="228"/>
      <c r="D9" s="228"/>
      <c r="E9" s="228"/>
      <c r="F9" s="228"/>
      <c r="G9" s="228"/>
      <c r="H9" s="228"/>
      <c r="I9" s="228"/>
      <c r="J9" s="228"/>
      <c r="K9" s="232"/>
      <c r="L9" s="232"/>
      <c r="M9" s="232"/>
      <c r="N9" s="233"/>
      <c r="O9" s="233"/>
      <c r="P9" s="233"/>
      <c r="Q9" s="233"/>
      <c r="R9" s="233"/>
      <c r="S9" s="233"/>
      <c r="T9" s="233"/>
      <c r="U9" s="233"/>
      <c r="V9" s="233"/>
      <c r="W9" s="233"/>
    </row>
    <row r="10" spans="1:35" ht="22.5" customHeight="1">
      <c r="A10" s="830" t="s">
        <v>350</v>
      </c>
      <c r="B10" s="830"/>
      <c r="C10" s="830"/>
      <c r="D10" s="830"/>
      <c r="E10" s="830"/>
      <c r="F10" s="830"/>
      <c r="G10" s="830"/>
      <c r="H10" s="830"/>
      <c r="I10" s="830"/>
      <c r="J10" s="830"/>
      <c r="K10" s="830"/>
      <c r="L10" s="830"/>
      <c r="M10" s="830"/>
      <c r="N10" s="830"/>
      <c r="O10" s="830"/>
      <c r="P10" s="830"/>
      <c r="Q10" s="830"/>
      <c r="R10" s="830"/>
      <c r="S10" s="830"/>
      <c r="T10" s="830"/>
      <c r="U10" s="830"/>
      <c r="V10" s="830"/>
      <c r="W10" s="830"/>
    </row>
    <row r="11" spans="1:35" ht="22.5" customHeight="1">
      <c r="A11" s="830"/>
      <c r="B11" s="830"/>
      <c r="C11" s="830"/>
      <c r="D11" s="830"/>
      <c r="E11" s="830"/>
      <c r="F11" s="830"/>
      <c r="G11" s="830"/>
      <c r="H11" s="830"/>
      <c r="I11" s="830"/>
      <c r="J11" s="830"/>
      <c r="K11" s="830"/>
      <c r="L11" s="830"/>
      <c r="M11" s="830"/>
      <c r="N11" s="830"/>
      <c r="O11" s="830"/>
      <c r="P11" s="830"/>
      <c r="Q11" s="830"/>
      <c r="R11" s="830"/>
      <c r="S11" s="830"/>
      <c r="T11" s="830"/>
      <c r="U11" s="830"/>
      <c r="V11" s="830"/>
      <c r="W11" s="830"/>
    </row>
    <row r="12" spans="1:35" ht="18" customHeight="1">
      <c r="A12" s="855" t="s">
        <v>131</v>
      </c>
      <c r="B12" s="855"/>
      <c r="C12" s="855"/>
      <c r="D12" s="855"/>
      <c r="E12" s="855"/>
      <c r="F12" s="855"/>
      <c r="G12" s="855"/>
      <c r="H12" s="855"/>
      <c r="I12" s="855"/>
      <c r="J12" s="855"/>
      <c r="K12" s="855"/>
      <c r="L12" s="855"/>
      <c r="M12" s="855"/>
      <c r="N12" s="855"/>
      <c r="O12" s="855"/>
      <c r="P12" s="855"/>
      <c r="Q12" s="855"/>
      <c r="R12" s="855"/>
      <c r="S12" s="855"/>
      <c r="T12" s="855"/>
      <c r="U12" s="855"/>
      <c r="V12" s="855"/>
      <c r="W12" s="855"/>
    </row>
    <row r="13" spans="1:35" ht="18.75" customHeight="1">
      <c r="A13" s="856" t="s">
        <v>311</v>
      </c>
      <c r="B13" s="856"/>
      <c r="C13" s="856"/>
      <c r="D13" s="856"/>
      <c r="E13" s="856"/>
      <c r="F13" s="856"/>
      <c r="G13" s="856"/>
      <c r="H13" s="856"/>
      <c r="I13" s="856"/>
      <c r="J13" s="856"/>
      <c r="K13" s="856"/>
      <c r="L13" s="856"/>
      <c r="M13" s="856"/>
      <c r="N13" s="856"/>
      <c r="O13" s="856"/>
      <c r="P13" s="856"/>
      <c r="Q13" s="856"/>
      <c r="R13" s="856"/>
      <c r="S13" s="856"/>
      <c r="T13" s="856"/>
      <c r="U13" s="856"/>
      <c r="V13" s="856"/>
      <c r="W13" s="856"/>
      <c r="X13" s="229"/>
    </row>
    <row r="14" spans="1:35" ht="31.5" customHeight="1">
      <c r="A14" s="234" t="s">
        <v>133</v>
      </c>
      <c r="B14" s="234" t="s">
        <v>132</v>
      </c>
      <c r="C14" s="234"/>
      <c r="D14" s="857">
        <v>0</v>
      </c>
      <c r="E14" s="857"/>
      <c r="F14" s="858">
        <v>0</v>
      </c>
      <c r="G14" s="858"/>
      <c r="H14" s="859" t="str">
        <f>IF(OR(D14=0,F14=0),"( 　　)",DATE('はじめに！'!E5+2018,D14,F14))</f>
        <v>( 　　)</v>
      </c>
      <c r="I14" s="859"/>
      <c r="J14" s="235"/>
      <c r="K14" s="236" t="s">
        <v>312</v>
      </c>
      <c r="L14" s="237"/>
      <c r="M14" s="238" t="s">
        <v>313</v>
      </c>
      <c r="N14" s="234" t="s">
        <v>150</v>
      </c>
      <c r="O14" s="235"/>
      <c r="P14" s="236" t="s">
        <v>312</v>
      </c>
      <c r="Q14" s="237"/>
      <c r="R14" s="238" t="s">
        <v>313</v>
      </c>
      <c r="S14" s="234"/>
      <c r="T14" s="234"/>
      <c r="U14" s="234"/>
      <c r="V14" s="234"/>
      <c r="W14" s="234"/>
      <c r="X14" s="229"/>
    </row>
    <row r="15" spans="1:35" ht="27" customHeight="1">
      <c r="A15" s="228" t="s">
        <v>134</v>
      </c>
      <c r="B15" s="234" t="s">
        <v>157</v>
      </c>
      <c r="C15" s="234"/>
      <c r="D15" s="234"/>
      <c r="E15" s="234"/>
      <c r="F15" s="234"/>
      <c r="G15" s="234"/>
      <c r="H15" s="234"/>
      <c r="I15" s="234"/>
      <c r="J15" s="234"/>
      <c r="K15" s="234"/>
      <c r="L15" s="234"/>
      <c r="M15" s="234"/>
      <c r="N15" s="234"/>
      <c r="O15" s="234"/>
      <c r="P15" s="234"/>
      <c r="Q15" s="234"/>
      <c r="R15" s="234"/>
      <c r="S15" s="234"/>
      <c r="T15" s="234"/>
      <c r="U15" s="234"/>
      <c r="V15" s="234"/>
      <c r="W15" s="234"/>
      <c r="X15" s="229"/>
    </row>
    <row r="16" spans="1:35" ht="22.9" customHeight="1">
      <c r="A16" s="234"/>
      <c r="B16" s="228" t="s">
        <v>135</v>
      </c>
      <c r="C16" s="234" t="s">
        <v>158</v>
      </c>
      <c r="D16" s="234"/>
      <c r="E16" s="234"/>
      <c r="F16" s="234"/>
      <c r="G16" s="234"/>
      <c r="H16" s="234"/>
      <c r="I16" s="234"/>
      <c r="J16" s="234"/>
      <c r="K16" s="234"/>
      <c r="L16" s="234"/>
      <c r="M16" s="234"/>
      <c r="N16" s="234"/>
      <c r="O16" s="234"/>
      <c r="P16" s="234"/>
      <c r="Q16" s="234"/>
      <c r="R16" s="234"/>
      <c r="S16" s="234"/>
      <c r="T16" s="234"/>
      <c r="U16" s="234"/>
      <c r="V16" s="234"/>
      <c r="W16" s="234"/>
      <c r="X16" s="229"/>
    </row>
    <row r="17" spans="1:25" ht="31.5" customHeight="1">
      <c r="A17" s="234"/>
      <c r="B17" s="228"/>
      <c r="C17" s="228"/>
      <c r="D17" s="850" t="s">
        <v>314</v>
      </c>
      <c r="E17" s="851"/>
      <c r="F17" s="851"/>
      <c r="G17" s="851"/>
      <c r="H17" s="825"/>
      <c r="I17" s="826"/>
      <c r="J17" s="826"/>
      <c r="K17" s="826"/>
      <c r="L17" s="826"/>
      <c r="M17" s="826"/>
      <c r="N17" s="826"/>
      <c r="O17" s="826"/>
      <c r="P17" s="826"/>
      <c r="Q17" s="826"/>
      <c r="R17" s="826"/>
      <c r="S17" s="826"/>
      <c r="T17" s="826"/>
      <c r="U17" s="826"/>
      <c r="V17" s="826"/>
      <c r="W17" s="827"/>
      <c r="X17" s="229"/>
    </row>
    <row r="18" spans="1:25" ht="31.5" customHeight="1">
      <c r="A18" s="234"/>
      <c r="B18" s="234"/>
      <c r="C18" s="239"/>
      <c r="D18" s="850" t="s">
        <v>159</v>
      </c>
      <c r="E18" s="851"/>
      <c r="F18" s="851"/>
      <c r="G18" s="851"/>
      <c r="H18" s="825"/>
      <c r="I18" s="826"/>
      <c r="J18" s="826"/>
      <c r="K18" s="826"/>
      <c r="L18" s="826"/>
      <c r="M18" s="826"/>
      <c r="N18" s="826"/>
      <c r="O18" s="826"/>
      <c r="P18" s="826"/>
      <c r="Q18" s="826"/>
      <c r="R18" s="826"/>
      <c r="S18" s="826"/>
      <c r="T18" s="826"/>
      <c r="U18" s="826"/>
      <c r="V18" s="826"/>
      <c r="W18" s="827"/>
      <c r="X18" s="229"/>
    </row>
    <row r="19" spans="1:25" ht="34.9" customHeight="1">
      <c r="A19" s="234"/>
      <c r="B19" s="234"/>
      <c r="C19" s="239"/>
      <c r="D19" s="852" t="s">
        <v>315</v>
      </c>
      <c r="E19" s="853"/>
      <c r="F19" s="853"/>
      <c r="G19" s="854"/>
      <c r="H19" s="825"/>
      <c r="I19" s="826"/>
      <c r="J19" s="826"/>
      <c r="K19" s="826"/>
      <c r="L19" s="826"/>
      <c r="M19" s="826"/>
      <c r="N19" s="826"/>
      <c r="O19" s="826"/>
      <c r="P19" s="826"/>
      <c r="Q19" s="826"/>
      <c r="R19" s="826"/>
      <c r="S19" s="826"/>
      <c r="T19" s="826"/>
      <c r="U19" s="826"/>
      <c r="V19" s="826"/>
      <c r="W19" s="827"/>
      <c r="X19" s="229"/>
    </row>
    <row r="20" spans="1:25" ht="27.6" customHeight="1">
      <c r="A20" s="234"/>
      <c r="B20" s="234"/>
      <c r="C20" s="239"/>
      <c r="D20" s="850" t="s">
        <v>164</v>
      </c>
      <c r="E20" s="851"/>
      <c r="F20" s="851"/>
      <c r="G20" s="851"/>
      <c r="H20" s="825"/>
      <c r="I20" s="826"/>
      <c r="J20" s="826"/>
      <c r="K20" s="826"/>
      <c r="L20" s="826"/>
      <c r="M20" s="826"/>
      <c r="N20" s="826"/>
      <c r="O20" s="826"/>
      <c r="P20" s="826"/>
      <c r="Q20" s="826"/>
      <c r="R20" s="826"/>
      <c r="S20" s="826"/>
      <c r="T20" s="826"/>
      <c r="U20" s="826"/>
      <c r="V20" s="826"/>
      <c r="W20" s="827"/>
      <c r="X20" s="229"/>
    </row>
    <row r="21" spans="1:25" ht="21.6" customHeight="1">
      <c r="A21" s="234"/>
      <c r="B21" s="234" t="s">
        <v>136</v>
      </c>
      <c r="C21" s="234" t="s">
        <v>227</v>
      </c>
      <c r="D21" s="234"/>
      <c r="E21" s="234"/>
      <c r="F21" s="234"/>
      <c r="G21" s="234"/>
      <c r="H21" s="234"/>
      <c r="I21" s="234"/>
      <c r="J21" s="234"/>
      <c r="K21" s="234"/>
      <c r="L21" s="234"/>
      <c r="M21" s="234"/>
      <c r="N21" s="234"/>
      <c r="O21" s="234"/>
      <c r="P21" s="234"/>
      <c r="Q21" s="234"/>
      <c r="R21" s="234"/>
      <c r="S21" s="234"/>
      <c r="T21" s="234"/>
      <c r="U21" s="234"/>
      <c r="V21" s="234"/>
      <c r="W21" s="234"/>
      <c r="X21" s="229"/>
    </row>
    <row r="22" spans="1:25" ht="33.75" customHeight="1">
      <c r="A22" s="234"/>
      <c r="B22" s="234"/>
      <c r="C22" s="234"/>
      <c r="D22" s="815" t="s">
        <v>218</v>
      </c>
      <c r="E22" s="816"/>
      <c r="F22" s="816"/>
      <c r="G22" s="816"/>
      <c r="H22" s="817"/>
      <c r="I22" s="815" t="s">
        <v>272</v>
      </c>
      <c r="J22" s="816"/>
      <c r="K22" s="816"/>
      <c r="L22" s="816"/>
      <c r="M22" s="817"/>
      <c r="N22" s="815" t="s">
        <v>137</v>
      </c>
      <c r="O22" s="816"/>
      <c r="P22" s="816"/>
      <c r="Q22" s="816"/>
      <c r="R22" s="817"/>
      <c r="S22" s="814" t="s">
        <v>142</v>
      </c>
      <c r="T22" s="814"/>
      <c r="U22" s="814"/>
      <c r="V22" s="814"/>
      <c r="W22" s="814"/>
      <c r="X22" s="229"/>
    </row>
    <row r="23" spans="1:25" ht="30.6" customHeight="1">
      <c r="A23" s="234"/>
      <c r="B23" s="234"/>
      <c r="C23" s="234"/>
      <c r="D23" s="818">
        <v>0</v>
      </c>
      <c r="E23" s="819"/>
      <c r="F23" s="819"/>
      <c r="G23" s="819"/>
      <c r="H23" s="820"/>
      <c r="I23" s="818">
        <v>0</v>
      </c>
      <c r="J23" s="819"/>
      <c r="K23" s="819"/>
      <c r="L23" s="819"/>
      <c r="M23" s="820"/>
      <c r="N23" s="818">
        <v>0</v>
      </c>
      <c r="O23" s="819"/>
      <c r="P23" s="819"/>
      <c r="Q23" s="819"/>
      <c r="R23" s="820"/>
      <c r="S23" s="761">
        <f>SUM(D23:R23)</f>
        <v>0</v>
      </c>
      <c r="T23" s="761"/>
      <c r="U23" s="761"/>
      <c r="V23" s="761"/>
      <c r="W23" s="761"/>
      <c r="X23" s="229"/>
    </row>
    <row r="24" spans="1:25" ht="18.75" customHeight="1">
      <c r="A24" s="856" t="s">
        <v>316</v>
      </c>
      <c r="B24" s="856"/>
      <c r="C24" s="856"/>
      <c r="D24" s="856"/>
      <c r="E24" s="856"/>
      <c r="F24" s="856"/>
      <c r="G24" s="856"/>
      <c r="H24" s="856"/>
      <c r="I24" s="856"/>
      <c r="J24" s="856"/>
      <c r="K24" s="856"/>
      <c r="L24" s="856"/>
      <c r="M24" s="856"/>
      <c r="N24" s="856"/>
      <c r="O24" s="856"/>
      <c r="P24" s="856"/>
      <c r="Q24" s="856"/>
      <c r="R24" s="856"/>
      <c r="S24" s="856"/>
      <c r="T24" s="856"/>
      <c r="U24" s="856"/>
      <c r="V24" s="856"/>
      <c r="W24" s="856"/>
      <c r="X24" s="229"/>
    </row>
    <row r="25" spans="1:25" ht="18" customHeight="1">
      <c r="A25" s="234"/>
      <c r="B25" s="234" t="s">
        <v>136</v>
      </c>
      <c r="C25" s="234" t="s">
        <v>237</v>
      </c>
      <c r="D25" s="234"/>
      <c r="E25" s="234"/>
      <c r="F25" s="234"/>
      <c r="G25" s="234"/>
      <c r="H25" s="234"/>
      <c r="I25" s="234"/>
      <c r="J25" s="234"/>
      <c r="K25" s="234"/>
      <c r="L25" s="234"/>
      <c r="M25" s="234"/>
      <c r="N25" s="234"/>
      <c r="O25" s="234"/>
      <c r="P25" s="234"/>
      <c r="Q25" s="234"/>
      <c r="R25" s="234"/>
      <c r="S25" s="234"/>
      <c r="T25" s="234"/>
      <c r="U25" s="234"/>
      <c r="V25" s="234"/>
      <c r="W25" s="234"/>
    </row>
    <row r="26" spans="1:25" ht="30" customHeight="1">
      <c r="A26" s="234"/>
      <c r="B26" s="234"/>
      <c r="C26" s="234"/>
      <c r="D26" s="864" t="s">
        <v>353</v>
      </c>
      <c r="E26" s="864"/>
      <c r="F26" s="864"/>
      <c r="G26" s="864"/>
      <c r="H26" s="814" t="s">
        <v>354</v>
      </c>
      <c r="I26" s="814"/>
      <c r="J26" s="814"/>
      <c r="K26" s="814"/>
      <c r="L26" s="834" t="s">
        <v>461</v>
      </c>
      <c r="M26" s="816"/>
      <c r="N26" s="816"/>
      <c r="O26" s="816"/>
      <c r="P26" s="817"/>
      <c r="Q26" s="814" t="s">
        <v>142</v>
      </c>
      <c r="R26" s="814"/>
      <c r="S26" s="814"/>
      <c r="T26" s="814"/>
      <c r="V26" s="229"/>
      <c r="Y26" s="227"/>
    </row>
    <row r="27" spans="1:25" ht="30.6" customHeight="1">
      <c r="A27" s="234"/>
      <c r="B27" s="234"/>
      <c r="C27" s="234"/>
      <c r="D27" s="716">
        <v>0</v>
      </c>
      <c r="E27" s="716"/>
      <c r="F27" s="716"/>
      <c r="G27" s="716"/>
      <c r="H27" s="716">
        <v>0</v>
      </c>
      <c r="I27" s="716"/>
      <c r="J27" s="716"/>
      <c r="K27" s="716"/>
      <c r="L27" s="818">
        <v>0</v>
      </c>
      <c r="M27" s="819"/>
      <c r="N27" s="819"/>
      <c r="O27" s="819"/>
      <c r="P27" s="820"/>
      <c r="Q27" s="761">
        <f>D27+H27+L27</f>
        <v>0</v>
      </c>
      <c r="R27" s="761"/>
      <c r="S27" s="761"/>
      <c r="T27" s="761"/>
      <c r="V27" s="229"/>
      <c r="Y27" s="227"/>
    </row>
    <row r="28" spans="1:25" ht="18" customHeight="1">
      <c r="A28" s="234" t="s">
        <v>138</v>
      </c>
      <c r="B28" s="234" t="s">
        <v>139</v>
      </c>
      <c r="C28" s="234"/>
      <c r="D28" s="234"/>
      <c r="E28" s="234"/>
      <c r="F28" s="234"/>
      <c r="G28" s="234"/>
      <c r="H28" s="234"/>
      <c r="I28" s="234"/>
      <c r="J28" s="234"/>
      <c r="K28" s="234"/>
      <c r="L28" s="234"/>
      <c r="M28" s="234"/>
      <c r="N28" s="234"/>
      <c r="O28" s="234"/>
      <c r="P28" s="234"/>
      <c r="Q28" s="234"/>
      <c r="R28" s="234"/>
      <c r="S28" s="234"/>
      <c r="T28" s="234"/>
      <c r="U28" s="234"/>
      <c r="V28" s="234"/>
      <c r="W28" s="234"/>
    </row>
    <row r="29" spans="1:25" ht="18" customHeight="1">
      <c r="A29" s="234"/>
      <c r="B29" s="234" t="s">
        <v>135</v>
      </c>
      <c r="C29" s="234" t="s">
        <v>351</v>
      </c>
      <c r="D29" s="234"/>
      <c r="E29" s="234"/>
      <c r="F29" s="234"/>
      <c r="G29" s="234"/>
      <c r="H29" s="234"/>
      <c r="I29" s="234"/>
      <c r="J29" s="234"/>
      <c r="K29" s="234"/>
      <c r="L29" s="234"/>
      <c r="M29" s="234"/>
      <c r="N29" s="234"/>
      <c r="O29" s="234"/>
      <c r="P29" s="234"/>
      <c r="Q29" s="234"/>
      <c r="R29" s="234"/>
      <c r="S29" s="234"/>
      <c r="T29" s="234"/>
      <c r="U29" s="234"/>
      <c r="V29" s="234"/>
      <c r="W29" s="234"/>
    </row>
    <row r="30" spans="1:25" ht="18" customHeight="1">
      <c r="A30" s="234"/>
      <c r="B30" s="234" t="s">
        <v>136</v>
      </c>
      <c r="C30" s="234" t="s">
        <v>265</v>
      </c>
      <c r="D30" s="234"/>
      <c r="E30" s="234"/>
      <c r="F30" s="234"/>
      <c r="G30" s="234"/>
      <c r="H30" s="234"/>
      <c r="I30" s="234"/>
      <c r="J30" s="234"/>
      <c r="K30" s="234"/>
      <c r="L30" s="234"/>
      <c r="M30" s="234"/>
      <c r="N30" s="234"/>
      <c r="O30" s="234"/>
      <c r="P30" s="234"/>
      <c r="Q30" s="234"/>
      <c r="R30" s="234"/>
      <c r="S30" s="234"/>
      <c r="T30" s="234"/>
      <c r="U30" s="234"/>
      <c r="V30" s="234"/>
      <c r="W30" s="234"/>
    </row>
    <row r="31" spans="1:25" ht="18" customHeight="1">
      <c r="A31" s="234"/>
      <c r="B31" s="234" t="s">
        <v>146</v>
      </c>
      <c r="C31" s="234" t="s">
        <v>318</v>
      </c>
      <c r="D31" s="234"/>
      <c r="E31" s="234"/>
      <c r="F31" s="234"/>
      <c r="G31" s="234"/>
      <c r="H31" s="234"/>
      <c r="I31" s="234"/>
      <c r="J31" s="234"/>
      <c r="K31" s="234"/>
      <c r="L31" s="234"/>
      <c r="M31" s="234"/>
      <c r="N31" s="234"/>
      <c r="O31" s="234"/>
      <c r="P31" s="234"/>
      <c r="Q31" s="234"/>
      <c r="R31" s="234"/>
      <c r="S31" s="234"/>
      <c r="T31" s="234"/>
      <c r="U31" s="234"/>
      <c r="V31" s="234"/>
      <c r="W31" s="234"/>
    </row>
    <row r="32" spans="1:25" ht="18" customHeight="1">
      <c r="A32" s="240"/>
      <c r="B32" s="240"/>
      <c r="C32" s="240"/>
      <c r="D32" s="240"/>
      <c r="E32" s="240"/>
      <c r="F32" s="240"/>
      <c r="G32" s="240"/>
      <c r="H32" s="240"/>
      <c r="I32" s="240"/>
      <c r="J32" s="240"/>
      <c r="K32" s="240"/>
      <c r="L32" s="240"/>
      <c r="M32" s="240"/>
      <c r="N32" s="240"/>
      <c r="O32" s="240"/>
      <c r="P32" s="240"/>
      <c r="Q32" s="240"/>
      <c r="R32" s="240"/>
      <c r="S32" s="240"/>
      <c r="T32" s="240"/>
      <c r="U32" s="240"/>
      <c r="V32" s="240"/>
      <c r="W32" s="240"/>
    </row>
    <row r="33" spans="1:27" ht="18" customHeight="1">
      <c r="A33" s="239" t="s">
        <v>26</v>
      </c>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7" ht="14.45" customHeight="1">
      <c r="A34" s="239"/>
      <c r="B34" s="239" t="s">
        <v>149</v>
      </c>
      <c r="C34" s="239"/>
      <c r="D34" s="239"/>
      <c r="E34" s="239"/>
      <c r="F34" s="239"/>
      <c r="G34" s="239"/>
      <c r="H34" s="239"/>
      <c r="I34" s="239"/>
      <c r="J34" s="239"/>
      <c r="K34" s="239"/>
      <c r="L34" s="239"/>
      <c r="M34" s="239"/>
      <c r="N34" s="239"/>
      <c r="O34" s="239"/>
      <c r="P34" s="239"/>
      <c r="Q34" s="239"/>
      <c r="R34" s="239"/>
      <c r="S34" s="239"/>
      <c r="T34" s="239"/>
      <c r="U34" s="239"/>
      <c r="V34" s="239"/>
      <c r="W34" s="239"/>
    </row>
    <row r="35" spans="1:27" ht="18" customHeight="1">
      <c r="A35" s="239"/>
      <c r="B35" s="262"/>
      <c r="C35" s="832" t="s">
        <v>22</v>
      </c>
      <c r="D35" s="832"/>
      <c r="E35" s="832"/>
      <c r="F35" s="832" t="s">
        <v>23</v>
      </c>
      <c r="G35" s="832"/>
      <c r="H35" s="832"/>
      <c r="I35" s="832" t="s">
        <v>306</v>
      </c>
      <c r="J35" s="832"/>
      <c r="K35" s="832"/>
      <c r="L35" s="832" t="s">
        <v>322</v>
      </c>
      <c r="M35" s="832"/>
      <c r="N35" s="832"/>
      <c r="O35" s="832" t="s">
        <v>28</v>
      </c>
      <c r="P35" s="832"/>
      <c r="Q35" s="832"/>
      <c r="R35" s="832" t="s">
        <v>148</v>
      </c>
      <c r="S35" s="832"/>
      <c r="T35" s="832"/>
      <c r="U35" s="262"/>
      <c r="V35" s="239"/>
      <c r="W35" s="239"/>
    </row>
    <row r="36" spans="1:27" ht="9" customHeight="1">
      <c r="A36" s="239"/>
      <c r="B36" s="263"/>
      <c r="C36" s="831"/>
      <c r="D36" s="831"/>
      <c r="E36" s="831"/>
      <c r="F36" s="831"/>
      <c r="G36" s="831"/>
      <c r="H36" s="831"/>
      <c r="I36" s="831"/>
      <c r="J36" s="831"/>
      <c r="K36" s="831"/>
      <c r="L36" s="833"/>
      <c r="M36" s="833"/>
      <c r="N36" s="833"/>
      <c r="O36" s="831"/>
      <c r="P36" s="831"/>
      <c r="Q36" s="831"/>
      <c r="R36" s="831"/>
      <c r="S36" s="831"/>
      <c r="T36" s="831"/>
      <c r="U36" s="263"/>
      <c r="V36" s="239"/>
      <c r="W36" s="239"/>
    </row>
    <row r="37" spans="1:27" ht="18" customHeight="1">
      <c r="A37" s="239"/>
      <c r="B37" s="263"/>
      <c r="C37" s="831"/>
      <c r="D37" s="831"/>
      <c r="E37" s="831"/>
      <c r="F37" s="831"/>
      <c r="G37" s="831"/>
      <c r="H37" s="831"/>
      <c r="I37" s="831"/>
      <c r="J37" s="831"/>
      <c r="K37" s="831"/>
      <c r="L37" s="833"/>
      <c r="M37" s="833"/>
      <c r="N37" s="833"/>
      <c r="O37" s="831"/>
      <c r="P37" s="831"/>
      <c r="Q37" s="831"/>
      <c r="R37" s="831"/>
      <c r="S37" s="831"/>
      <c r="T37" s="831"/>
      <c r="U37" s="263"/>
      <c r="V37" s="239"/>
      <c r="W37" s="239"/>
    </row>
    <row r="38" spans="1:27" ht="15.6" customHeight="1">
      <c r="A38" s="239"/>
      <c r="B38" s="263"/>
      <c r="C38" s="831"/>
      <c r="D38" s="831"/>
      <c r="E38" s="831"/>
      <c r="F38" s="831"/>
      <c r="G38" s="831"/>
      <c r="H38" s="831"/>
      <c r="I38" s="831"/>
      <c r="J38" s="831"/>
      <c r="K38" s="831"/>
      <c r="L38" s="833"/>
      <c r="M38" s="833"/>
      <c r="N38" s="833"/>
      <c r="O38" s="831"/>
      <c r="P38" s="831"/>
      <c r="Q38" s="831"/>
      <c r="R38" s="831"/>
      <c r="S38" s="831"/>
      <c r="T38" s="831"/>
      <c r="U38" s="263"/>
      <c r="V38" s="239"/>
      <c r="W38" s="239"/>
    </row>
    <row r="39" spans="1:27" ht="15.6" customHeight="1">
      <c r="A39" s="239"/>
      <c r="B39" s="241"/>
      <c r="C39" s="241"/>
      <c r="D39" s="241"/>
      <c r="E39" s="241"/>
      <c r="F39" s="241"/>
      <c r="G39" s="241"/>
      <c r="H39" s="241"/>
      <c r="I39" s="241"/>
      <c r="J39" s="241"/>
      <c r="K39" s="241"/>
      <c r="L39" s="241"/>
      <c r="M39" s="241"/>
      <c r="N39" s="241"/>
      <c r="O39" s="241"/>
      <c r="P39" s="241"/>
      <c r="Q39" s="241"/>
      <c r="R39" s="241"/>
      <c r="S39" s="241"/>
      <c r="T39" s="241"/>
      <c r="U39" s="241"/>
      <c r="V39" s="239"/>
      <c r="W39" s="239"/>
    </row>
    <row r="40" spans="1:27" ht="18" customHeight="1">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7" ht="18" customHeight="1" thickBot="1">
      <c r="A41" s="242" t="s">
        <v>463</v>
      </c>
      <c r="C41" s="841" t="s">
        <v>319</v>
      </c>
      <c r="D41" s="841"/>
      <c r="E41" s="842"/>
      <c r="F41" s="843"/>
      <c r="G41" s="243" t="s">
        <v>467</v>
      </c>
      <c r="H41" s="244" t="s">
        <v>320</v>
      </c>
      <c r="I41" s="844">
        <v>200</v>
      </c>
      <c r="J41" s="844"/>
      <c r="K41" s="244" t="s">
        <v>321</v>
      </c>
      <c r="L41" s="244"/>
      <c r="M41" s="244"/>
      <c r="N41" s="244"/>
      <c r="O41" s="244"/>
      <c r="P41" s="245" t="s">
        <v>239</v>
      </c>
      <c r="Q41" s="839">
        <f>E41*500</f>
        <v>0</v>
      </c>
      <c r="R41" s="839"/>
      <c r="S41" s="839"/>
      <c r="T41" s="839"/>
      <c r="U41" s="839"/>
      <c r="V41" s="234"/>
      <c r="W41" s="234"/>
      <c r="AA41" s="246"/>
    </row>
    <row r="42" spans="1:27" ht="18" customHeight="1" thickBot="1">
      <c r="A42" s="242" t="s">
        <v>464</v>
      </c>
      <c r="B42" s="234"/>
      <c r="C42" s="841" t="s">
        <v>319</v>
      </c>
      <c r="D42" s="841"/>
      <c r="E42" s="842"/>
      <c r="F42" s="843"/>
      <c r="G42" s="243" t="s">
        <v>466</v>
      </c>
      <c r="H42" s="244" t="s">
        <v>320</v>
      </c>
      <c r="I42" s="844">
        <v>300</v>
      </c>
      <c r="J42" s="844"/>
      <c r="K42" s="244" t="s">
        <v>321</v>
      </c>
      <c r="L42" s="244"/>
      <c r="M42" s="244"/>
      <c r="N42" s="244"/>
      <c r="O42" s="244"/>
      <c r="P42" s="245" t="s">
        <v>239</v>
      </c>
      <c r="Q42" s="839">
        <f>E42*300+E43*I43</f>
        <v>0</v>
      </c>
      <c r="R42" s="839"/>
      <c r="S42" s="839"/>
      <c r="T42" s="839"/>
      <c r="U42" s="839"/>
      <c r="V42" s="234"/>
      <c r="W42" s="234"/>
      <c r="AA42" s="246"/>
    </row>
    <row r="43" spans="1:27" ht="35.450000000000003" customHeight="1" thickBot="1">
      <c r="A43" s="301" t="s">
        <v>464</v>
      </c>
      <c r="B43" s="234"/>
      <c r="C43" s="860" t="s">
        <v>462</v>
      </c>
      <c r="D43" s="860"/>
      <c r="E43" s="861"/>
      <c r="F43" s="862"/>
      <c r="G43" s="299" t="s">
        <v>466</v>
      </c>
      <c r="H43" s="300" t="s">
        <v>320</v>
      </c>
      <c r="I43" s="863">
        <v>300</v>
      </c>
      <c r="J43" s="863"/>
      <c r="K43" s="300" t="s">
        <v>321</v>
      </c>
      <c r="L43" s="840" t="s">
        <v>238</v>
      </c>
      <c r="M43" s="840"/>
      <c r="N43" s="840"/>
      <c r="O43" s="840"/>
      <c r="P43" s="840"/>
      <c r="Q43" s="840"/>
      <c r="R43" s="840"/>
      <c r="S43" s="840"/>
      <c r="T43" s="840"/>
      <c r="U43" s="840"/>
      <c r="V43" s="234"/>
      <c r="W43" s="234"/>
    </row>
    <row r="44" spans="1:27" ht="5.45" customHeight="1">
      <c r="A44" s="234"/>
      <c r="B44" s="234"/>
      <c r="C44" s="234"/>
      <c r="D44" s="247"/>
      <c r="E44" s="247"/>
      <c r="F44" s="248"/>
      <c r="G44" s="248"/>
      <c r="H44" s="248"/>
      <c r="I44" s="248"/>
      <c r="J44" s="248"/>
      <c r="K44" s="248"/>
      <c r="L44" s="249"/>
      <c r="M44" s="249"/>
      <c r="N44" s="249"/>
      <c r="O44" s="248"/>
      <c r="P44" s="248"/>
      <c r="Q44" s="248"/>
      <c r="R44" s="248"/>
      <c r="S44" s="248"/>
      <c r="T44" s="248"/>
      <c r="U44" s="248"/>
      <c r="V44" s="234"/>
      <c r="W44" s="234"/>
    </row>
    <row r="207" spans="1:3" ht="18" customHeight="1">
      <c r="A207" s="227">
        <v>2020</v>
      </c>
      <c r="B207" s="227">
        <v>4</v>
      </c>
      <c r="C207" s="227">
        <v>1</v>
      </c>
    </row>
    <row r="208" spans="1:3" ht="18" customHeight="1">
      <c r="A208" s="227">
        <v>2021</v>
      </c>
      <c r="B208" s="227">
        <v>5</v>
      </c>
      <c r="C208" s="227">
        <v>2</v>
      </c>
    </row>
    <row r="209" spans="1:3" ht="18" customHeight="1">
      <c r="A209" s="227">
        <v>2022</v>
      </c>
      <c r="B209" s="227">
        <v>6</v>
      </c>
      <c r="C209" s="227">
        <v>3</v>
      </c>
    </row>
    <row r="210" spans="1:3" ht="18" customHeight="1">
      <c r="A210" s="227">
        <v>2023</v>
      </c>
      <c r="B210" s="227">
        <v>7</v>
      </c>
      <c r="C210" s="227">
        <v>4</v>
      </c>
    </row>
    <row r="211" spans="1:3" ht="18" customHeight="1">
      <c r="A211" s="227">
        <v>2024</v>
      </c>
      <c r="B211" s="227">
        <v>8</v>
      </c>
      <c r="C211" s="227">
        <v>5</v>
      </c>
    </row>
    <row r="212" spans="1:3" ht="18" customHeight="1">
      <c r="A212" s="227">
        <v>2025</v>
      </c>
      <c r="B212" s="227">
        <v>9</v>
      </c>
      <c r="C212" s="227">
        <v>6</v>
      </c>
    </row>
    <row r="213" spans="1:3" ht="18" customHeight="1">
      <c r="A213" s="227">
        <v>2026</v>
      </c>
      <c r="B213" s="227">
        <v>10</v>
      </c>
      <c r="C213" s="227">
        <v>7</v>
      </c>
    </row>
    <row r="214" spans="1:3" ht="18" customHeight="1">
      <c r="A214" s="227">
        <v>2027</v>
      </c>
      <c r="B214" s="227">
        <v>11</v>
      </c>
      <c r="C214" s="227">
        <v>8</v>
      </c>
    </row>
    <row r="215" spans="1:3" ht="18" customHeight="1">
      <c r="A215" s="227">
        <v>2028</v>
      </c>
      <c r="B215" s="227">
        <v>12</v>
      </c>
      <c r="C215" s="227">
        <v>9</v>
      </c>
    </row>
    <row r="216" spans="1:3" ht="18" customHeight="1">
      <c r="A216" s="227">
        <v>2029</v>
      </c>
      <c r="C216" s="227">
        <v>10</v>
      </c>
    </row>
    <row r="217" spans="1:3" ht="18" customHeight="1">
      <c r="A217" s="227">
        <v>2030</v>
      </c>
      <c r="C217" s="227">
        <v>11</v>
      </c>
    </row>
    <row r="218" spans="1:3" ht="18" customHeight="1">
      <c r="C218" s="227">
        <v>12</v>
      </c>
    </row>
    <row r="219" spans="1:3" ht="18" customHeight="1">
      <c r="C219" s="227">
        <v>13</v>
      </c>
    </row>
    <row r="220" spans="1:3" ht="18" customHeight="1">
      <c r="C220" s="227">
        <v>14</v>
      </c>
    </row>
    <row r="221" spans="1:3" ht="18" customHeight="1">
      <c r="C221" s="227">
        <v>15</v>
      </c>
    </row>
    <row r="222" spans="1:3" ht="18" customHeight="1">
      <c r="C222" s="227">
        <v>16</v>
      </c>
    </row>
    <row r="223" spans="1:3" ht="18" customHeight="1">
      <c r="C223" s="227">
        <v>17</v>
      </c>
    </row>
    <row r="224" spans="1:3" ht="18" customHeight="1">
      <c r="C224" s="227">
        <v>18</v>
      </c>
    </row>
    <row r="225" spans="3:3" ht="18" customHeight="1">
      <c r="C225" s="227">
        <v>19</v>
      </c>
    </row>
    <row r="226" spans="3:3" ht="18" customHeight="1">
      <c r="C226" s="227">
        <v>20</v>
      </c>
    </row>
    <row r="227" spans="3:3" ht="18" customHeight="1">
      <c r="C227" s="227">
        <v>21</v>
      </c>
    </row>
    <row r="228" spans="3:3" ht="18" customHeight="1">
      <c r="C228" s="227">
        <v>22</v>
      </c>
    </row>
    <row r="229" spans="3:3" ht="18" customHeight="1">
      <c r="C229" s="227">
        <v>23</v>
      </c>
    </row>
    <row r="230" spans="3:3" ht="18" customHeight="1">
      <c r="C230" s="227">
        <v>24</v>
      </c>
    </row>
    <row r="231" spans="3:3" ht="18" customHeight="1">
      <c r="C231" s="227">
        <v>25</v>
      </c>
    </row>
    <row r="232" spans="3:3" ht="18" customHeight="1">
      <c r="C232" s="227">
        <v>26</v>
      </c>
    </row>
    <row r="233" spans="3:3" ht="18" customHeight="1">
      <c r="C233" s="227">
        <v>27</v>
      </c>
    </row>
    <row r="234" spans="3:3" ht="18" customHeight="1">
      <c r="C234" s="227">
        <v>28</v>
      </c>
    </row>
    <row r="235" spans="3:3" ht="18" customHeight="1">
      <c r="C235" s="227">
        <v>29</v>
      </c>
    </row>
    <row r="236" spans="3:3" ht="18" customHeight="1">
      <c r="C236" s="227">
        <v>30</v>
      </c>
    </row>
    <row r="237" spans="3:3" ht="18" customHeight="1">
      <c r="C237" s="227">
        <v>31</v>
      </c>
    </row>
  </sheetData>
  <sheetProtection sheet="1" selectLockedCells="1"/>
  <mergeCells count="69">
    <mergeCell ref="D27:G27"/>
    <mergeCell ref="H27:K27"/>
    <mergeCell ref="Q27:T27"/>
    <mergeCell ref="L26:P26"/>
    <mergeCell ref="L27:P27"/>
    <mergeCell ref="D26:G26"/>
    <mergeCell ref="H26:K26"/>
    <mergeCell ref="Q26:T26"/>
    <mergeCell ref="I36:K38"/>
    <mergeCell ref="F36:H38"/>
    <mergeCell ref="C36:E38"/>
    <mergeCell ref="R35:T35"/>
    <mergeCell ref="O35:Q35"/>
    <mergeCell ref="L35:N35"/>
    <mergeCell ref="I35:K35"/>
    <mergeCell ref="F35:H35"/>
    <mergeCell ref="C35:E35"/>
    <mergeCell ref="R36:T38"/>
    <mergeCell ref="O36:Q38"/>
    <mergeCell ref="L36:N38"/>
    <mergeCell ref="C41:D41"/>
    <mergeCell ref="E41:F41"/>
    <mergeCell ref="I41:J41"/>
    <mergeCell ref="Q41:U41"/>
    <mergeCell ref="L43:N43"/>
    <mergeCell ref="O43:U43"/>
    <mergeCell ref="C42:D42"/>
    <mergeCell ref="E42:F42"/>
    <mergeCell ref="I42:J42"/>
    <mergeCell ref="Q42:U42"/>
    <mergeCell ref="C43:D43"/>
    <mergeCell ref="E43:F43"/>
    <mergeCell ref="I43:J43"/>
    <mergeCell ref="A24:W24"/>
    <mergeCell ref="D22:H22"/>
    <mergeCell ref="I22:M22"/>
    <mergeCell ref="N22:R22"/>
    <mergeCell ref="S22:W22"/>
    <mergeCell ref="D23:H23"/>
    <mergeCell ref="I23:M23"/>
    <mergeCell ref="N23:R23"/>
    <mergeCell ref="S23:W23"/>
    <mergeCell ref="A10:W11"/>
    <mergeCell ref="A12:W12"/>
    <mergeCell ref="A13:W13"/>
    <mergeCell ref="D17:G17"/>
    <mergeCell ref="H17:W17"/>
    <mergeCell ref="D14:E14"/>
    <mergeCell ref="F14:G14"/>
    <mergeCell ref="H14:I14"/>
    <mergeCell ref="D18:G18"/>
    <mergeCell ref="H18:W18"/>
    <mergeCell ref="D19:G19"/>
    <mergeCell ref="H19:W19"/>
    <mergeCell ref="D20:G20"/>
    <mergeCell ref="H20:W20"/>
    <mergeCell ref="K8:M8"/>
    <mergeCell ref="O5:W5"/>
    <mergeCell ref="K6:M6"/>
    <mergeCell ref="O6:W6"/>
    <mergeCell ref="K7:M7"/>
    <mergeCell ref="O7:W7"/>
    <mergeCell ref="O8:W8"/>
    <mergeCell ref="A1:W1"/>
    <mergeCell ref="Y1:Z2"/>
    <mergeCell ref="A2:W2"/>
    <mergeCell ref="A4:L4"/>
    <mergeCell ref="K5:M5"/>
    <mergeCell ref="P3:W3"/>
  </mergeCells>
  <phoneticPr fontId="2"/>
  <conditionalFormatting sqref="O5:W8">
    <cfRule type="notContainsBlanks" dxfId="25" priority="10">
      <formula>LEN(TRIM(O5))&gt;0</formula>
    </cfRule>
  </conditionalFormatting>
  <conditionalFormatting sqref="H17:W20">
    <cfRule type="notContainsBlanks" dxfId="24" priority="11">
      <formula>LEN(TRIM(H17))&gt;0</formula>
    </cfRule>
  </conditionalFormatting>
  <conditionalFormatting sqref="J14 L14">
    <cfRule type="notContainsBlanks" dxfId="23" priority="7">
      <formula>LEN(TRIM(J14))&gt;0</formula>
    </cfRule>
  </conditionalFormatting>
  <conditionalFormatting sqref="O14 Q14">
    <cfRule type="notContainsBlanks" dxfId="22" priority="6">
      <formula>LEN(TRIM(O14))&gt;0</formula>
    </cfRule>
  </conditionalFormatting>
  <conditionalFormatting sqref="F14">
    <cfRule type="cellIs" dxfId="21" priority="4" operator="notEqual">
      <formula>0</formula>
    </cfRule>
  </conditionalFormatting>
  <conditionalFormatting sqref="D14">
    <cfRule type="cellIs" dxfId="20" priority="3" operator="notEqual">
      <formula>0</formula>
    </cfRule>
  </conditionalFormatting>
  <conditionalFormatting sqref="A1:W1">
    <cfRule type="containsText" dxfId="19" priority="2" operator="containsText" text="実施">
      <formula>NOT(ISERROR(SEARCH("実施",A1)))</formula>
    </cfRule>
  </conditionalFormatting>
  <dataValidations count="3">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4 D14" xr:uid="{12246E65-0836-496E-AE2A-DCE677D75E8C}">
      <formula1>0</formula1>
    </dataValidation>
    <dataValidation type="whole" allowBlank="1" showInputMessage="1" showErrorMessage="1" promptTitle="数字のみを入力してください。" prompt="9:00~16:59の範囲で入力してください。" sqref="J14 O14" xr:uid="{B9536CDF-086A-40F2-BFC3-FC4D0ED264C4}">
      <formula1>0</formula1>
      <formula2>16</formula2>
    </dataValidation>
    <dataValidation type="whole" allowBlank="1" showInputMessage="1" promptTitle="数字のみを入力してください。" prompt="17:00~22:00の間で入力してください。" sqref="L14:M14 Q14:R14" xr:uid="{DE0AF337-36C3-4184-99B4-1E2A2E878F0B}">
      <formula1>0</formula1>
      <formula2>59</formula2>
    </dataValidation>
  </dataValidations>
  <hyperlinks>
    <hyperlink ref="Y1:Y2" location="'はじめに！'!A1" display="'はじめに！'!A1" xr:uid="{5775D8AD-D386-4946-B9C8-9438037F8606}"/>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BBAC-31AF-4645-9C71-A67891AADC7B}">
  <sheetPr>
    <tabColor rgb="FFFFC000"/>
    <pageSetUpPr fitToPage="1"/>
  </sheetPr>
  <dimension ref="A1:AA85"/>
  <sheetViews>
    <sheetView showGridLines="0" view="pageBreakPreview" topLeftCell="A31" zoomScale="40" zoomScaleNormal="40" zoomScaleSheetLayoutView="40" workbookViewId="0">
      <selection activeCell="N5" sqref="N5"/>
    </sheetView>
  </sheetViews>
  <sheetFormatPr defaultColWidth="9" defaultRowHeight="15"/>
  <cols>
    <col min="1" max="2" width="18.33203125" style="267" customWidth="1"/>
    <col min="3" max="3" width="78.6640625" style="268" customWidth="1"/>
    <col min="4" max="4" width="50.5" style="268" customWidth="1"/>
    <col min="5" max="5" width="17.5" style="269" customWidth="1"/>
    <col min="6" max="6" width="32.83203125" style="269" customWidth="1"/>
    <col min="7" max="7" width="30.83203125" style="269" customWidth="1"/>
    <col min="8" max="9" width="15.83203125" style="269" customWidth="1"/>
    <col min="10" max="10" width="35.83203125" style="269" customWidth="1"/>
    <col min="11" max="11" width="24.33203125" style="269" customWidth="1"/>
    <col min="12" max="12" width="55.1640625" style="268" customWidth="1"/>
    <col min="13" max="13" width="50.5" style="268" bestFit="1" customWidth="1"/>
    <col min="14" max="14" width="17.5" style="268" customWidth="1"/>
    <col min="15" max="15" width="32.5" style="268" customWidth="1"/>
    <col min="16" max="16" width="25.6640625" style="268" customWidth="1"/>
    <col min="17" max="18" width="15.83203125" style="268" customWidth="1"/>
    <col min="19" max="19" width="20.6640625" style="267" bestFit="1" customWidth="1"/>
    <col min="20" max="252" width="9" style="267"/>
    <col min="253" max="254" width="17.1640625" style="267" customWidth="1"/>
    <col min="255" max="256" width="8.33203125" style="267" customWidth="1"/>
    <col min="257" max="257" width="10.83203125" style="267" customWidth="1"/>
    <col min="258" max="258" width="4.83203125" style="267" customWidth="1"/>
    <col min="259" max="259" width="10.83203125" style="267" customWidth="1"/>
    <col min="260" max="260" width="17" style="267" customWidth="1"/>
    <col min="261" max="261" width="9" style="267" customWidth="1"/>
    <col min="262" max="262" width="7.1640625" style="267" customWidth="1"/>
    <col min="263" max="264" width="8.33203125" style="267" customWidth="1"/>
    <col min="265" max="265" width="10.83203125" style="267" customWidth="1"/>
    <col min="266" max="266" width="4.83203125" style="267" customWidth="1"/>
    <col min="267" max="267" width="10.83203125" style="267" customWidth="1"/>
    <col min="268" max="508" width="9" style="267"/>
    <col min="509" max="510" width="17.1640625" style="267" customWidth="1"/>
    <col min="511" max="512" width="8.33203125" style="267" customWidth="1"/>
    <col min="513" max="513" width="10.83203125" style="267" customWidth="1"/>
    <col min="514" max="514" width="4.83203125" style="267" customWidth="1"/>
    <col min="515" max="515" width="10.83203125" style="267" customWidth="1"/>
    <col min="516" max="516" width="17" style="267" customWidth="1"/>
    <col min="517" max="517" width="9" style="267" customWidth="1"/>
    <col min="518" max="518" width="7.1640625" style="267" customWidth="1"/>
    <col min="519" max="520" width="8.33203125" style="267" customWidth="1"/>
    <col min="521" max="521" width="10.83203125" style="267" customWidth="1"/>
    <col min="522" max="522" width="4.83203125" style="267" customWidth="1"/>
    <col min="523" max="523" width="10.83203125" style="267" customWidth="1"/>
    <col min="524" max="764" width="9" style="267"/>
    <col min="765" max="766" width="17.1640625" style="267" customWidth="1"/>
    <col min="767" max="768" width="8.33203125" style="267" customWidth="1"/>
    <col min="769" max="769" width="10.83203125" style="267" customWidth="1"/>
    <col min="770" max="770" width="4.83203125" style="267" customWidth="1"/>
    <col min="771" max="771" width="10.83203125" style="267" customWidth="1"/>
    <col min="772" max="772" width="17" style="267" customWidth="1"/>
    <col min="773" max="773" width="9" style="267" customWidth="1"/>
    <col min="774" max="774" width="7.1640625" style="267" customWidth="1"/>
    <col min="775" max="776" width="8.33203125" style="267" customWidth="1"/>
    <col min="777" max="777" width="10.83203125" style="267" customWidth="1"/>
    <col min="778" max="778" width="4.83203125" style="267" customWidth="1"/>
    <col min="779" max="779" width="10.83203125" style="267" customWidth="1"/>
    <col min="780" max="1020" width="9" style="267"/>
    <col min="1021" max="1022" width="17.1640625" style="267" customWidth="1"/>
    <col min="1023" max="1024" width="8.33203125" style="267" customWidth="1"/>
    <col min="1025" max="1025" width="10.83203125" style="267" customWidth="1"/>
    <col min="1026" max="1026" width="4.83203125" style="267" customWidth="1"/>
    <col min="1027" max="1027" width="10.83203125" style="267" customWidth="1"/>
    <col min="1028" max="1028" width="17" style="267" customWidth="1"/>
    <col min="1029" max="1029" width="9" style="267" customWidth="1"/>
    <col min="1030" max="1030" width="7.1640625" style="267" customWidth="1"/>
    <col min="1031" max="1032" width="8.33203125" style="267" customWidth="1"/>
    <col min="1033" max="1033" width="10.83203125" style="267" customWidth="1"/>
    <col min="1034" max="1034" width="4.83203125" style="267" customWidth="1"/>
    <col min="1035" max="1035" width="10.83203125" style="267" customWidth="1"/>
    <col min="1036" max="1276" width="9" style="267"/>
    <col min="1277" max="1278" width="17.1640625" style="267" customWidth="1"/>
    <col min="1279" max="1280" width="8.33203125" style="267" customWidth="1"/>
    <col min="1281" max="1281" width="10.83203125" style="267" customWidth="1"/>
    <col min="1282" max="1282" width="4.83203125" style="267" customWidth="1"/>
    <col min="1283" max="1283" width="10.83203125" style="267" customWidth="1"/>
    <col min="1284" max="1284" width="17" style="267" customWidth="1"/>
    <col min="1285" max="1285" width="9" style="267" customWidth="1"/>
    <col min="1286" max="1286" width="7.1640625" style="267" customWidth="1"/>
    <col min="1287" max="1288" width="8.33203125" style="267" customWidth="1"/>
    <col min="1289" max="1289" width="10.83203125" style="267" customWidth="1"/>
    <col min="1290" max="1290" width="4.83203125" style="267" customWidth="1"/>
    <col min="1291" max="1291" width="10.83203125" style="267" customWidth="1"/>
    <col min="1292" max="1532" width="9" style="267"/>
    <col min="1533" max="1534" width="17.1640625" style="267" customWidth="1"/>
    <col min="1535" max="1536" width="8.33203125" style="267" customWidth="1"/>
    <col min="1537" max="1537" width="10.83203125" style="267" customWidth="1"/>
    <col min="1538" max="1538" width="4.83203125" style="267" customWidth="1"/>
    <col min="1539" max="1539" width="10.83203125" style="267" customWidth="1"/>
    <col min="1540" max="1540" width="17" style="267" customWidth="1"/>
    <col min="1541" max="1541" width="9" style="267" customWidth="1"/>
    <col min="1542" max="1542" width="7.1640625" style="267" customWidth="1"/>
    <col min="1543" max="1544" width="8.33203125" style="267" customWidth="1"/>
    <col min="1545" max="1545" width="10.83203125" style="267" customWidth="1"/>
    <col min="1546" max="1546" width="4.83203125" style="267" customWidth="1"/>
    <col min="1547" max="1547" width="10.83203125" style="267" customWidth="1"/>
    <col min="1548" max="1788" width="9" style="267"/>
    <col min="1789" max="1790" width="17.1640625" style="267" customWidth="1"/>
    <col min="1791" max="1792" width="8.33203125" style="267" customWidth="1"/>
    <col min="1793" max="1793" width="10.83203125" style="267" customWidth="1"/>
    <col min="1794" max="1794" width="4.83203125" style="267" customWidth="1"/>
    <col min="1795" max="1795" width="10.83203125" style="267" customWidth="1"/>
    <col min="1796" max="1796" width="17" style="267" customWidth="1"/>
    <col min="1797" max="1797" width="9" style="267" customWidth="1"/>
    <col min="1798" max="1798" width="7.1640625" style="267" customWidth="1"/>
    <col min="1799" max="1800" width="8.33203125" style="267" customWidth="1"/>
    <col min="1801" max="1801" width="10.83203125" style="267" customWidth="1"/>
    <col min="1802" max="1802" width="4.83203125" style="267" customWidth="1"/>
    <col min="1803" max="1803" width="10.83203125" style="267" customWidth="1"/>
    <col min="1804" max="2044" width="9" style="267"/>
    <col min="2045" max="2046" width="17.1640625" style="267" customWidth="1"/>
    <col min="2047" max="2048" width="8.33203125" style="267" customWidth="1"/>
    <col min="2049" max="2049" width="10.83203125" style="267" customWidth="1"/>
    <col min="2050" max="2050" width="4.83203125" style="267" customWidth="1"/>
    <col min="2051" max="2051" width="10.83203125" style="267" customWidth="1"/>
    <col min="2052" max="2052" width="17" style="267" customWidth="1"/>
    <col min="2053" max="2053" width="9" style="267" customWidth="1"/>
    <col min="2054" max="2054" width="7.1640625" style="267" customWidth="1"/>
    <col min="2055" max="2056" width="8.33203125" style="267" customWidth="1"/>
    <col min="2057" max="2057" width="10.83203125" style="267" customWidth="1"/>
    <col min="2058" max="2058" width="4.83203125" style="267" customWidth="1"/>
    <col min="2059" max="2059" width="10.83203125" style="267" customWidth="1"/>
    <col min="2060" max="2300" width="9" style="267"/>
    <col min="2301" max="2302" width="17.1640625" style="267" customWidth="1"/>
    <col min="2303" max="2304" width="8.33203125" style="267" customWidth="1"/>
    <col min="2305" max="2305" width="10.83203125" style="267" customWidth="1"/>
    <col min="2306" max="2306" width="4.83203125" style="267" customWidth="1"/>
    <col min="2307" max="2307" width="10.83203125" style="267" customWidth="1"/>
    <col min="2308" max="2308" width="17" style="267" customWidth="1"/>
    <col min="2309" max="2309" width="9" style="267" customWidth="1"/>
    <col min="2310" max="2310" width="7.1640625" style="267" customWidth="1"/>
    <col min="2311" max="2312" width="8.33203125" style="267" customWidth="1"/>
    <col min="2313" max="2313" width="10.83203125" style="267" customWidth="1"/>
    <col min="2314" max="2314" width="4.83203125" style="267" customWidth="1"/>
    <col min="2315" max="2315" width="10.83203125" style="267" customWidth="1"/>
    <col min="2316" max="2556" width="9" style="267"/>
    <col min="2557" max="2558" width="17.1640625" style="267" customWidth="1"/>
    <col min="2559" max="2560" width="8.33203125" style="267" customWidth="1"/>
    <col min="2561" max="2561" width="10.83203125" style="267" customWidth="1"/>
    <col min="2562" max="2562" width="4.83203125" style="267" customWidth="1"/>
    <col min="2563" max="2563" width="10.83203125" style="267" customWidth="1"/>
    <col min="2564" max="2564" width="17" style="267" customWidth="1"/>
    <col min="2565" max="2565" width="9" style="267" customWidth="1"/>
    <col min="2566" max="2566" width="7.1640625" style="267" customWidth="1"/>
    <col min="2567" max="2568" width="8.33203125" style="267" customWidth="1"/>
    <col min="2569" max="2569" width="10.83203125" style="267" customWidth="1"/>
    <col min="2570" max="2570" width="4.83203125" style="267" customWidth="1"/>
    <col min="2571" max="2571" width="10.83203125" style="267" customWidth="1"/>
    <col min="2572" max="2812" width="9" style="267"/>
    <col min="2813" max="2814" width="17.1640625" style="267" customWidth="1"/>
    <col min="2815" max="2816" width="8.33203125" style="267" customWidth="1"/>
    <col min="2817" max="2817" width="10.83203125" style="267" customWidth="1"/>
    <col min="2818" max="2818" width="4.83203125" style="267" customWidth="1"/>
    <col min="2819" max="2819" width="10.83203125" style="267" customWidth="1"/>
    <col min="2820" max="2820" width="17" style="267" customWidth="1"/>
    <col min="2821" max="2821" width="9" style="267" customWidth="1"/>
    <col min="2822" max="2822" width="7.1640625" style="267" customWidth="1"/>
    <col min="2823" max="2824" width="8.33203125" style="267" customWidth="1"/>
    <col min="2825" max="2825" width="10.83203125" style="267" customWidth="1"/>
    <col min="2826" max="2826" width="4.83203125" style="267" customWidth="1"/>
    <col min="2827" max="2827" width="10.83203125" style="267" customWidth="1"/>
    <col min="2828" max="3068" width="9" style="267"/>
    <col min="3069" max="3070" width="17.1640625" style="267" customWidth="1"/>
    <col min="3071" max="3072" width="8.33203125" style="267" customWidth="1"/>
    <col min="3073" max="3073" width="10.83203125" style="267" customWidth="1"/>
    <col min="3074" max="3074" width="4.83203125" style="267" customWidth="1"/>
    <col min="3075" max="3075" width="10.83203125" style="267" customWidth="1"/>
    <col min="3076" max="3076" width="17" style="267" customWidth="1"/>
    <col min="3077" max="3077" width="9" style="267" customWidth="1"/>
    <col min="3078" max="3078" width="7.1640625" style="267" customWidth="1"/>
    <col min="3079" max="3080" width="8.33203125" style="267" customWidth="1"/>
    <col min="3081" max="3081" width="10.83203125" style="267" customWidth="1"/>
    <col min="3082" max="3082" width="4.83203125" style="267" customWidth="1"/>
    <col min="3083" max="3083" width="10.83203125" style="267" customWidth="1"/>
    <col min="3084" max="3324" width="9" style="267"/>
    <col min="3325" max="3326" width="17.1640625" style="267" customWidth="1"/>
    <col min="3327" max="3328" width="8.33203125" style="267" customWidth="1"/>
    <col min="3329" max="3329" width="10.83203125" style="267" customWidth="1"/>
    <col min="3330" max="3330" width="4.83203125" style="267" customWidth="1"/>
    <col min="3331" max="3331" width="10.83203125" style="267" customWidth="1"/>
    <col min="3332" max="3332" width="17" style="267" customWidth="1"/>
    <col min="3333" max="3333" width="9" style="267" customWidth="1"/>
    <col min="3334" max="3334" width="7.1640625" style="267" customWidth="1"/>
    <col min="3335" max="3336" width="8.33203125" style="267" customWidth="1"/>
    <col min="3337" max="3337" width="10.83203125" style="267" customWidth="1"/>
    <col min="3338" max="3338" width="4.83203125" style="267" customWidth="1"/>
    <col min="3339" max="3339" width="10.83203125" style="267" customWidth="1"/>
    <col min="3340" max="3580" width="9" style="267"/>
    <col min="3581" max="3582" width="17.1640625" style="267" customWidth="1"/>
    <col min="3583" max="3584" width="8.33203125" style="267" customWidth="1"/>
    <col min="3585" max="3585" width="10.83203125" style="267" customWidth="1"/>
    <col min="3586" max="3586" width="4.83203125" style="267" customWidth="1"/>
    <col min="3587" max="3587" width="10.83203125" style="267" customWidth="1"/>
    <col min="3588" max="3588" width="17" style="267" customWidth="1"/>
    <col min="3589" max="3589" width="9" style="267" customWidth="1"/>
    <col min="3590" max="3590" width="7.1640625" style="267" customWidth="1"/>
    <col min="3591" max="3592" width="8.33203125" style="267" customWidth="1"/>
    <col min="3593" max="3593" width="10.83203125" style="267" customWidth="1"/>
    <col min="3594" max="3594" width="4.83203125" style="267" customWidth="1"/>
    <col min="3595" max="3595" width="10.83203125" style="267" customWidth="1"/>
    <col min="3596" max="3836" width="9" style="267"/>
    <col min="3837" max="3838" width="17.1640625" style="267" customWidth="1"/>
    <col min="3839" max="3840" width="8.33203125" style="267" customWidth="1"/>
    <col min="3841" max="3841" width="10.83203125" style="267" customWidth="1"/>
    <col min="3842" max="3842" width="4.83203125" style="267" customWidth="1"/>
    <col min="3843" max="3843" width="10.83203125" style="267" customWidth="1"/>
    <col min="3844" max="3844" width="17" style="267" customWidth="1"/>
    <col min="3845" max="3845" width="9" style="267" customWidth="1"/>
    <col min="3846" max="3846" width="7.1640625" style="267" customWidth="1"/>
    <col min="3847" max="3848" width="8.33203125" style="267" customWidth="1"/>
    <col min="3849" max="3849" width="10.83203125" style="267" customWidth="1"/>
    <col min="3850" max="3850" width="4.83203125" style="267" customWidth="1"/>
    <col min="3851" max="3851" width="10.83203125" style="267" customWidth="1"/>
    <col min="3852" max="4092" width="9" style="267"/>
    <col min="4093" max="4094" width="17.1640625" style="267" customWidth="1"/>
    <col min="4095" max="4096" width="8.33203125" style="267" customWidth="1"/>
    <col min="4097" max="4097" width="10.83203125" style="267" customWidth="1"/>
    <col min="4098" max="4098" width="4.83203125" style="267" customWidth="1"/>
    <col min="4099" max="4099" width="10.83203125" style="267" customWidth="1"/>
    <col min="4100" max="4100" width="17" style="267" customWidth="1"/>
    <col min="4101" max="4101" width="9" style="267" customWidth="1"/>
    <col min="4102" max="4102" width="7.1640625" style="267" customWidth="1"/>
    <col min="4103" max="4104" width="8.33203125" style="267" customWidth="1"/>
    <col min="4105" max="4105" width="10.83203125" style="267" customWidth="1"/>
    <col min="4106" max="4106" width="4.83203125" style="267" customWidth="1"/>
    <col min="4107" max="4107" width="10.83203125" style="267" customWidth="1"/>
    <col min="4108" max="4348" width="9" style="267"/>
    <col min="4349" max="4350" width="17.1640625" style="267" customWidth="1"/>
    <col min="4351" max="4352" width="8.33203125" style="267" customWidth="1"/>
    <col min="4353" max="4353" width="10.83203125" style="267" customWidth="1"/>
    <col min="4354" max="4354" width="4.83203125" style="267" customWidth="1"/>
    <col min="4355" max="4355" width="10.83203125" style="267" customWidth="1"/>
    <col min="4356" max="4356" width="17" style="267" customWidth="1"/>
    <col min="4357" max="4357" width="9" style="267" customWidth="1"/>
    <col min="4358" max="4358" width="7.1640625" style="267" customWidth="1"/>
    <col min="4359" max="4360" width="8.33203125" style="267" customWidth="1"/>
    <col min="4361" max="4361" width="10.83203125" style="267" customWidth="1"/>
    <col min="4362" max="4362" width="4.83203125" style="267" customWidth="1"/>
    <col min="4363" max="4363" width="10.83203125" style="267" customWidth="1"/>
    <col min="4364" max="4604" width="9" style="267"/>
    <col min="4605" max="4606" width="17.1640625" style="267" customWidth="1"/>
    <col min="4607" max="4608" width="8.33203125" style="267" customWidth="1"/>
    <col min="4609" max="4609" width="10.83203125" style="267" customWidth="1"/>
    <col min="4610" max="4610" width="4.83203125" style="267" customWidth="1"/>
    <col min="4611" max="4611" width="10.83203125" style="267" customWidth="1"/>
    <col min="4612" max="4612" width="17" style="267" customWidth="1"/>
    <col min="4613" max="4613" width="9" style="267" customWidth="1"/>
    <col min="4614" max="4614" width="7.1640625" style="267" customWidth="1"/>
    <col min="4615" max="4616" width="8.33203125" style="267" customWidth="1"/>
    <col min="4617" max="4617" width="10.83203125" style="267" customWidth="1"/>
    <col min="4618" max="4618" width="4.83203125" style="267" customWidth="1"/>
    <col min="4619" max="4619" width="10.83203125" style="267" customWidth="1"/>
    <col min="4620" max="4860" width="9" style="267"/>
    <col min="4861" max="4862" width="17.1640625" style="267" customWidth="1"/>
    <col min="4863" max="4864" width="8.33203125" style="267" customWidth="1"/>
    <col min="4865" max="4865" width="10.83203125" style="267" customWidth="1"/>
    <col min="4866" max="4866" width="4.83203125" style="267" customWidth="1"/>
    <col min="4867" max="4867" width="10.83203125" style="267" customWidth="1"/>
    <col min="4868" max="4868" width="17" style="267" customWidth="1"/>
    <col min="4869" max="4869" width="9" style="267" customWidth="1"/>
    <col min="4870" max="4870" width="7.1640625" style="267" customWidth="1"/>
    <col min="4871" max="4872" width="8.33203125" style="267" customWidth="1"/>
    <col min="4873" max="4873" width="10.83203125" style="267" customWidth="1"/>
    <col min="4874" max="4874" width="4.83203125" style="267" customWidth="1"/>
    <col min="4875" max="4875" width="10.83203125" style="267" customWidth="1"/>
    <col min="4876" max="5116" width="9" style="267"/>
    <col min="5117" max="5118" width="17.1640625" style="267" customWidth="1"/>
    <col min="5119" max="5120" width="8.33203125" style="267" customWidth="1"/>
    <col min="5121" max="5121" width="10.83203125" style="267" customWidth="1"/>
    <col min="5122" max="5122" width="4.83203125" style="267" customWidth="1"/>
    <col min="5123" max="5123" width="10.83203125" style="267" customWidth="1"/>
    <col min="5124" max="5124" width="17" style="267" customWidth="1"/>
    <col min="5125" max="5125" width="9" style="267" customWidth="1"/>
    <col min="5126" max="5126" width="7.1640625" style="267" customWidth="1"/>
    <col min="5127" max="5128" width="8.33203125" style="267" customWidth="1"/>
    <col min="5129" max="5129" width="10.83203125" style="267" customWidth="1"/>
    <col min="5130" max="5130" width="4.83203125" style="267" customWidth="1"/>
    <col min="5131" max="5131" width="10.83203125" style="267" customWidth="1"/>
    <col min="5132" max="5372" width="9" style="267"/>
    <col min="5373" max="5374" width="17.1640625" style="267" customWidth="1"/>
    <col min="5375" max="5376" width="8.33203125" style="267" customWidth="1"/>
    <col min="5377" max="5377" width="10.83203125" style="267" customWidth="1"/>
    <col min="5378" max="5378" width="4.83203125" style="267" customWidth="1"/>
    <col min="5379" max="5379" width="10.83203125" style="267" customWidth="1"/>
    <col min="5380" max="5380" width="17" style="267" customWidth="1"/>
    <col min="5381" max="5381" width="9" style="267" customWidth="1"/>
    <col min="5382" max="5382" width="7.1640625" style="267" customWidth="1"/>
    <col min="5383" max="5384" width="8.33203125" style="267" customWidth="1"/>
    <col min="5385" max="5385" width="10.83203125" style="267" customWidth="1"/>
    <col min="5386" max="5386" width="4.83203125" style="267" customWidth="1"/>
    <col min="5387" max="5387" width="10.83203125" style="267" customWidth="1"/>
    <col min="5388" max="5628" width="9" style="267"/>
    <col min="5629" max="5630" width="17.1640625" style="267" customWidth="1"/>
    <col min="5631" max="5632" width="8.33203125" style="267" customWidth="1"/>
    <col min="5633" max="5633" width="10.83203125" style="267" customWidth="1"/>
    <col min="5634" max="5634" width="4.83203125" style="267" customWidth="1"/>
    <col min="5635" max="5635" width="10.83203125" style="267" customWidth="1"/>
    <col min="5636" max="5636" width="17" style="267" customWidth="1"/>
    <col min="5637" max="5637" width="9" style="267" customWidth="1"/>
    <col min="5638" max="5638" width="7.1640625" style="267" customWidth="1"/>
    <col min="5639" max="5640" width="8.33203125" style="267" customWidth="1"/>
    <col min="5641" max="5641" width="10.83203125" style="267" customWidth="1"/>
    <col min="5642" max="5642" width="4.83203125" style="267" customWidth="1"/>
    <col min="5643" max="5643" width="10.83203125" style="267" customWidth="1"/>
    <col min="5644" max="5884" width="9" style="267"/>
    <col min="5885" max="5886" width="17.1640625" style="267" customWidth="1"/>
    <col min="5887" max="5888" width="8.33203125" style="267" customWidth="1"/>
    <col min="5889" max="5889" width="10.83203125" style="267" customWidth="1"/>
    <col min="5890" max="5890" width="4.83203125" style="267" customWidth="1"/>
    <col min="5891" max="5891" width="10.83203125" style="267" customWidth="1"/>
    <col min="5892" max="5892" width="17" style="267" customWidth="1"/>
    <col min="5893" max="5893" width="9" style="267" customWidth="1"/>
    <col min="5894" max="5894" width="7.1640625" style="267" customWidth="1"/>
    <col min="5895" max="5896" width="8.33203125" style="267" customWidth="1"/>
    <col min="5897" max="5897" width="10.83203125" style="267" customWidth="1"/>
    <col min="5898" max="5898" width="4.83203125" style="267" customWidth="1"/>
    <col min="5899" max="5899" width="10.83203125" style="267" customWidth="1"/>
    <col min="5900" max="6140" width="9" style="267"/>
    <col min="6141" max="6142" width="17.1640625" style="267" customWidth="1"/>
    <col min="6143" max="6144" width="8.33203125" style="267" customWidth="1"/>
    <col min="6145" max="6145" width="10.83203125" style="267" customWidth="1"/>
    <col min="6146" max="6146" width="4.83203125" style="267" customWidth="1"/>
    <col min="6147" max="6147" width="10.83203125" style="267" customWidth="1"/>
    <col min="6148" max="6148" width="17" style="267" customWidth="1"/>
    <col min="6149" max="6149" width="9" style="267" customWidth="1"/>
    <col min="6150" max="6150" width="7.1640625" style="267" customWidth="1"/>
    <col min="6151" max="6152" width="8.33203125" style="267" customWidth="1"/>
    <col min="6153" max="6153" width="10.83203125" style="267" customWidth="1"/>
    <col min="6154" max="6154" width="4.83203125" style="267" customWidth="1"/>
    <col min="6155" max="6155" width="10.83203125" style="267" customWidth="1"/>
    <col min="6156" max="6396" width="9" style="267"/>
    <col min="6397" max="6398" width="17.1640625" style="267" customWidth="1"/>
    <col min="6399" max="6400" width="8.33203125" style="267" customWidth="1"/>
    <col min="6401" max="6401" width="10.83203125" style="267" customWidth="1"/>
    <col min="6402" max="6402" width="4.83203125" style="267" customWidth="1"/>
    <col min="6403" max="6403" width="10.83203125" style="267" customWidth="1"/>
    <col min="6404" max="6404" width="17" style="267" customWidth="1"/>
    <col min="6405" max="6405" width="9" style="267" customWidth="1"/>
    <col min="6406" max="6406" width="7.1640625" style="267" customWidth="1"/>
    <col min="6407" max="6408" width="8.33203125" style="267" customWidth="1"/>
    <col min="6409" max="6409" width="10.83203125" style="267" customWidth="1"/>
    <col min="6410" max="6410" width="4.83203125" style="267" customWidth="1"/>
    <col min="6411" max="6411" width="10.83203125" style="267" customWidth="1"/>
    <col min="6412" max="6652" width="9" style="267"/>
    <col min="6653" max="6654" width="17.1640625" style="267" customWidth="1"/>
    <col min="6655" max="6656" width="8.33203125" style="267" customWidth="1"/>
    <col min="6657" max="6657" width="10.83203125" style="267" customWidth="1"/>
    <col min="6658" max="6658" width="4.83203125" style="267" customWidth="1"/>
    <col min="6659" max="6659" width="10.83203125" style="267" customWidth="1"/>
    <col min="6660" max="6660" width="17" style="267" customWidth="1"/>
    <col min="6661" max="6661" width="9" style="267" customWidth="1"/>
    <col min="6662" max="6662" width="7.1640625" style="267" customWidth="1"/>
    <col min="6663" max="6664" width="8.33203125" style="267" customWidth="1"/>
    <col min="6665" max="6665" width="10.83203125" style="267" customWidth="1"/>
    <col min="6666" max="6666" width="4.83203125" style="267" customWidth="1"/>
    <col min="6667" max="6667" width="10.83203125" style="267" customWidth="1"/>
    <col min="6668" max="6908" width="9" style="267"/>
    <col min="6909" max="6910" width="17.1640625" style="267" customWidth="1"/>
    <col min="6911" max="6912" width="8.33203125" style="267" customWidth="1"/>
    <col min="6913" max="6913" width="10.83203125" style="267" customWidth="1"/>
    <col min="6914" max="6914" width="4.83203125" style="267" customWidth="1"/>
    <col min="6915" max="6915" width="10.83203125" style="267" customWidth="1"/>
    <col min="6916" max="6916" width="17" style="267" customWidth="1"/>
    <col min="6917" max="6917" width="9" style="267" customWidth="1"/>
    <col min="6918" max="6918" width="7.1640625" style="267" customWidth="1"/>
    <col min="6919" max="6920" width="8.33203125" style="267" customWidth="1"/>
    <col min="6921" max="6921" width="10.83203125" style="267" customWidth="1"/>
    <col min="6922" max="6922" width="4.83203125" style="267" customWidth="1"/>
    <col min="6923" max="6923" width="10.83203125" style="267" customWidth="1"/>
    <col min="6924" max="7164" width="9" style="267"/>
    <col min="7165" max="7166" width="17.1640625" style="267" customWidth="1"/>
    <col min="7167" max="7168" width="8.33203125" style="267" customWidth="1"/>
    <col min="7169" max="7169" width="10.83203125" style="267" customWidth="1"/>
    <col min="7170" max="7170" width="4.83203125" style="267" customWidth="1"/>
    <col min="7171" max="7171" width="10.83203125" style="267" customWidth="1"/>
    <col min="7172" max="7172" width="17" style="267" customWidth="1"/>
    <col min="7173" max="7173" width="9" style="267" customWidth="1"/>
    <col min="7174" max="7174" width="7.1640625" style="267" customWidth="1"/>
    <col min="7175" max="7176" width="8.33203125" style="267" customWidth="1"/>
    <col min="7177" max="7177" width="10.83203125" style="267" customWidth="1"/>
    <col min="7178" max="7178" width="4.83203125" style="267" customWidth="1"/>
    <col min="7179" max="7179" width="10.83203125" style="267" customWidth="1"/>
    <col min="7180" max="7420" width="9" style="267"/>
    <col min="7421" max="7422" width="17.1640625" style="267" customWidth="1"/>
    <col min="7423" max="7424" width="8.33203125" style="267" customWidth="1"/>
    <col min="7425" max="7425" width="10.83203125" style="267" customWidth="1"/>
    <col min="7426" max="7426" width="4.83203125" style="267" customWidth="1"/>
    <col min="7427" max="7427" width="10.83203125" style="267" customWidth="1"/>
    <col min="7428" max="7428" width="17" style="267" customWidth="1"/>
    <col min="7429" max="7429" width="9" style="267" customWidth="1"/>
    <col min="7430" max="7430" width="7.1640625" style="267" customWidth="1"/>
    <col min="7431" max="7432" width="8.33203125" style="267" customWidth="1"/>
    <col min="7433" max="7433" width="10.83203125" style="267" customWidth="1"/>
    <col min="7434" max="7434" width="4.83203125" style="267" customWidth="1"/>
    <col min="7435" max="7435" width="10.83203125" style="267" customWidth="1"/>
    <col min="7436" max="7676" width="9" style="267"/>
    <col min="7677" max="7678" width="17.1640625" style="267" customWidth="1"/>
    <col min="7679" max="7680" width="8.33203125" style="267" customWidth="1"/>
    <col min="7681" max="7681" width="10.83203125" style="267" customWidth="1"/>
    <col min="7682" max="7682" width="4.83203125" style="267" customWidth="1"/>
    <col min="7683" max="7683" width="10.83203125" style="267" customWidth="1"/>
    <col min="7684" max="7684" width="17" style="267" customWidth="1"/>
    <col min="7685" max="7685" width="9" style="267" customWidth="1"/>
    <col min="7686" max="7686" width="7.1640625" style="267" customWidth="1"/>
    <col min="7687" max="7688" width="8.33203125" style="267" customWidth="1"/>
    <col min="7689" max="7689" width="10.83203125" style="267" customWidth="1"/>
    <col min="7690" max="7690" width="4.83203125" style="267" customWidth="1"/>
    <col min="7691" max="7691" width="10.83203125" style="267" customWidth="1"/>
    <col min="7692" max="7932" width="9" style="267"/>
    <col min="7933" max="7934" width="17.1640625" style="267" customWidth="1"/>
    <col min="7935" max="7936" width="8.33203125" style="267" customWidth="1"/>
    <col min="7937" max="7937" width="10.83203125" style="267" customWidth="1"/>
    <col min="7938" max="7938" width="4.83203125" style="267" customWidth="1"/>
    <col min="7939" max="7939" width="10.83203125" style="267" customWidth="1"/>
    <col min="7940" max="7940" width="17" style="267" customWidth="1"/>
    <col min="7941" max="7941" width="9" style="267" customWidth="1"/>
    <col min="7942" max="7942" width="7.1640625" style="267" customWidth="1"/>
    <col min="7943" max="7944" width="8.33203125" style="267" customWidth="1"/>
    <col min="7945" max="7945" width="10.83203125" style="267" customWidth="1"/>
    <col min="7946" max="7946" width="4.83203125" style="267" customWidth="1"/>
    <col min="7947" max="7947" width="10.83203125" style="267" customWidth="1"/>
    <col min="7948" max="8188" width="9" style="267"/>
    <col min="8189" max="8190" width="17.1640625" style="267" customWidth="1"/>
    <col min="8191" max="8192" width="8.33203125" style="267" customWidth="1"/>
    <col min="8193" max="8193" width="10.83203125" style="267" customWidth="1"/>
    <col min="8194" max="8194" width="4.83203125" style="267" customWidth="1"/>
    <col min="8195" max="8195" width="10.83203125" style="267" customWidth="1"/>
    <col min="8196" max="8196" width="17" style="267" customWidth="1"/>
    <col min="8197" max="8197" width="9" style="267" customWidth="1"/>
    <col min="8198" max="8198" width="7.1640625" style="267" customWidth="1"/>
    <col min="8199" max="8200" width="8.33203125" style="267" customWidth="1"/>
    <col min="8201" max="8201" width="10.83203125" style="267" customWidth="1"/>
    <col min="8202" max="8202" width="4.83203125" style="267" customWidth="1"/>
    <col min="8203" max="8203" width="10.83203125" style="267" customWidth="1"/>
    <col min="8204" max="8444" width="9" style="267"/>
    <col min="8445" max="8446" width="17.1640625" style="267" customWidth="1"/>
    <col min="8447" max="8448" width="8.33203125" style="267" customWidth="1"/>
    <col min="8449" max="8449" width="10.83203125" style="267" customWidth="1"/>
    <col min="8450" max="8450" width="4.83203125" style="267" customWidth="1"/>
    <col min="8451" max="8451" width="10.83203125" style="267" customWidth="1"/>
    <col min="8452" max="8452" width="17" style="267" customWidth="1"/>
    <col min="8453" max="8453" width="9" style="267" customWidth="1"/>
    <col min="8454" max="8454" width="7.1640625" style="267" customWidth="1"/>
    <col min="8455" max="8456" width="8.33203125" style="267" customWidth="1"/>
    <col min="8457" max="8457" width="10.83203125" style="267" customWidth="1"/>
    <col min="8458" max="8458" width="4.83203125" style="267" customWidth="1"/>
    <col min="8459" max="8459" width="10.83203125" style="267" customWidth="1"/>
    <col min="8460" max="8700" width="9" style="267"/>
    <col min="8701" max="8702" width="17.1640625" style="267" customWidth="1"/>
    <col min="8703" max="8704" width="8.33203125" style="267" customWidth="1"/>
    <col min="8705" max="8705" width="10.83203125" style="267" customWidth="1"/>
    <col min="8706" max="8706" width="4.83203125" style="267" customWidth="1"/>
    <col min="8707" max="8707" width="10.83203125" style="267" customWidth="1"/>
    <col min="8708" max="8708" width="17" style="267" customWidth="1"/>
    <col min="8709" max="8709" width="9" style="267" customWidth="1"/>
    <col min="8710" max="8710" width="7.1640625" style="267" customWidth="1"/>
    <col min="8711" max="8712" width="8.33203125" style="267" customWidth="1"/>
    <col min="8713" max="8713" width="10.83203125" style="267" customWidth="1"/>
    <col min="8714" max="8714" width="4.83203125" style="267" customWidth="1"/>
    <col min="8715" max="8715" width="10.83203125" style="267" customWidth="1"/>
    <col min="8716" max="8956" width="9" style="267"/>
    <col min="8957" max="8958" width="17.1640625" style="267" customWidth="1"/>
    <col min="8959" max="8960" width="8.33203125" style="267" customWidth="1"/>
    <col min="8961" max="8961" width="10.83203125" style="267" customWidth="1"/>
    <col min="8962" max="8962" width="4.83203125" style="267" customWidth="1"/>
    <col min="8963" max="8963" width="10.83203125" style="267" customWidth="1"/>
    <col min="8964" max="8964" width="17" style="267" customWidth="1"/>
    <col min="8965" max="8965" width="9" style="267" customWidth="1"/>
    <col min="8966" max="8966" width="7.1640625" style="267" customWidth="1"/>
    <col min="8967" max="8968" width="8.33203125" style="267" customWidth="1"/>
    <col min="8969" max="8969" width="10.83203125" style="267" customWidth="1"/>
    <col min="8970" max="8970" width="4.83203125" style="267" customWidth="1"/>
    <col min="8971" max="8971" width="10.83203125" style="267" customWidth="1"/>
    <col min="8972" max="9212" width="9" style="267"/>
    <col min="9213" max="9214" width="17.1640625" style="267" customWidth="1"/>
    <col min="9215" max="9216" width="8.33203125" style="267" customWidth="1"/>
    <col min="9217" max="9217" width="10.83203125" style="267" customWidth="1"/>
    <col min="9218" max="9218" width="4.83203125" style="267" customWidth="1"/>
    <col min="9219" max="9219" width="10.83203125" style="267" customWidth="1"/>
    <col min="9220" max="9220" width="17" style="267" customWidth="1"/>
    <col min="9221" max="9221" width="9" style="267" customWidth="1"/>
    <col min="9222" max="9222" width="7.1640625" style="267" customWidth="1"/>
    <col min="9223" max="9224" width="8.33203125" style="267" customWidth="1"/>
    <col min="9225" max="9225" width="10.83203125" style="267" customWidth="1"/>
    <col min="9226" max="9226" width="4.83203125" style="267" customWidth="1"/>
    <col min="9227" max="9227" width="10.83203125" style="267" customWidth="1"/>
    <col min="9228" max="9468" width="9" style="267"/>
    <col min="9469" max="9470" width="17.1640625" style="267" customWidth="1"/>
    <col min="9471" max="9472" width="8.33203125" style="267" customWidth="1"/>
    <col min="9473" max="9473" width="10.83203125" style="267" customWidth="1"/>
    <col min="9474" max="9474" width="4.83203125" style="267" customWidth="1"/>
    <col min="9475" max="9475" width="10.83203125" style="267" customWidth="1"/>
    <col min="9476" max="9476" width="17" style="267" customWidth="1"/>
    <col min="9477" max="9477" width="9" style="267" customWidth="1"/>
    <col min="9478" max="9478" width="7.1640625" style="267" customWidth="1"/>
    <col min="9479" max="9480" width="8.33203125" style="267" customWidth="1"/>
    <col min="9481" max="9481" width="10.83203125" style="267" customWidth="1"/>
    <col min="9482" max="9482" width="4.83203125" style="267" customWidth="1"/>
    <col min="9483" max="9483" width="10.83203125" style="267" customWidth="1"/>
    <col min="9484" max="9724" width="9" style="267"/>
    <col min="9725" max="9726" width="17.1640625" style="267" customWidth="1"/>
    <col min="9727" max="9728" width="8.33203125" style="267" customWidth="1"/>
    <col min="9729" max="9729" width="10.83203125" style="267" customWidth="1"/>
    <col min="9730" max="9730" width="4.83203125" style="267" customWidth="1"/>
    <col min="9731" max="9731" width="10.83203125" style="267" customWidth="1"/>
    <col min="9732" max="9732" width="17" style="267" customWidth="1"/>
    <col min="9733" max="9733" width="9" style="267" customWidth="1"/>
    <col min="9734" max="9734" width="7.1640625" style="267" customWidth="1"/>
    <col min="9735" max="9736" width="8.33203125" style="267" customWidth="1"/>
    <col min="9737" max="9737" width="10.83203125" style="267" customWidth="1"/>
    <col min="9738" max="9738" width="4.83203125" style="267" customWidth="1"/>
    <col min="9739" max="9739" width="10.83203125" style="267" customWidth="1"/>
    <col min="9740" max="9980" width="9" style="267"/>
    <col min="9981" max="9982" width="17.1640625" style="267" customWidth="1"/>
    <col min="9983" max="9984" width="8.33203125" style="267" customWidth="1"/>
    <col min="9985" max="9985" width="10.83203125" style="267" customWidth="1"/>
    <col min="9986" max="9986" width="4.83203125" style="267" customWidth="1"/>
    <col min="9987" max="9987" width="10.83203125" style="267" customWidth="1"/>
    <col min="9988" max="9988" width="17" style="267" customWidth="1"/>
    <col min="9989" max="9989" width="9" style="267" customWidth="1"/>
    <col min="9990" max="9990" width="7.1640625" style="267" customWidth="1"/>
    <col min="9991" max="9992" width="8.33203125" style="267" customWidth="1"/>
    <col min="9993" max="9993" width="10.83203125" style="267" customWidth="1"/>
    <col min="9994" max="9994" width="4.83203125" style="267" customWidth="1"/>
    <col min="9995" max="9995" width="10.83203125" style="267" customWidth="1"/>
    <col min="9996" max="10236" width="9" style="267"/>
    <col min="10237" max="10238" width="17.1640625" style="267" customWidth="1"/>
    <col min="10239" max="10240" width="8.33203125" style="267" customWidth="1"/>
    <col min="10241" max="10241" width="10.83203125" style="267" customWidth="1"/>
    <col min="10242" max="10242" width="4.83203125" style="267" customWidth="1"/>
    <col min="10243" max="10243" width="10.83203125" style="267" customWidth="1"/>
    <col min="10244" max="10244" width="17" style="267" customWidth="1"/>
    <col min="10245" max="10245" width="9" style="267" customWidth="1"/>
    <col min="10246" max="10246" width="7.1640625" style="267" customWidth="1"/>
    <col min="10247" max="10248" width="8.33203125" style="267" customWidth="1"/>
    <col min="10249" max="10249" width="10.83203125" style="267" customWidth="1"/>
    <col min="10250" max="10250" width="4.83203125" style="267" customWidth="1"/>
    <col min="10251" max="10251" width="10.83203125" style="267" customWidth="1"/>
    <col min="10252" max="10492" width="9" style="267"/>
    <col min="10493" max="10494" width="17.1640625" style="267" customWidth="1"/>
    <col min="10495" max="10496" width="8.33203125" style="267" customWidth="1"/>
    <col min="10497" max="10497" width="10.83203125" style="267" customWidth="1"/>
    <col min="10498" max="10498" width="4.83203125" style="267" customWidth="1"/>
    <col min="10499" max="10499" width="10.83203125" style="267" customWidth="1"/>
    <col min="10500" max="10500" width="17" style="267" customWidth="1"/>
    <col min="10501" max="10501" width="9" style="267" customWidth="1"/>
    <col min="10502" max="10502" width="7.1640625" style="267" customWidth="1"/>
    <col min="10503" max="10504" width="8.33203125" style="267" customWidth="1"/>
    <col min="10505" max="10505" width="10.83203125" style="267" customWidth="1"/>
    <col min="10506" max="10506" width="4.83203125" style="267" customWidth="1"/>
    <col min="10507" max="10507" width="10.83203125" style="267" customWidth="1"/>
    <col min="10508" max="10748" width="9" style="267"/>
    <col min="10749" max="10750" width="17.1640625" style="267" customWidth="1"/>
    <col min="10751" max="10752" width="8.33203125" style="267" customWidth="1"/>
    <col min="10753" max="10753" width="10.83203125" style="267" customWidth="1"/>
    <col min="10754" max="10754" width="4.83203125" style="267" customWidth="1"/>
    <col min="10755" max="10755" width="10.83203125" style="267" customWidth="1"/>
    <col min="10756" max="10756" width="17" style="267" customWidth="1"/>
    <col min="10757" max="10757" width="9" style="267" customWidth="1"/>
    <col min="10758" max="10758" width="7.1640625" style="267" customWidth="1"/>
    <col min="10759" max="10760" width="8.33203125" style="267" customWidth="1"/>
    <col min="10761" max="10761" width="10.83203125" style="267" customWidth="1"/>
    <col min="10762" max="10762" width="4.83203125" style="267" customWidth="1"/>
    <col min="10763" max="10763" width="10.83203125" style="267" customWidth="1"/>
    <col min="10764" max="11004" width="9" style="267"/>
    <col min="11005" max="11006" width="17.1640625" style="267" customWidth="1"/>
    <col min="11007" max="11008" width="8.33203125" style="267" customWidth="1"/>
    <col min="11009" max="11009" width="10.83203125" style="267" customWidth="1"/>
    <col min="11010" max="11010" width="4.83203125" style="267" customWidth="1"/>
    <col min="11011" max="11011" width="10.83203125" style="267" customWidth="1"/>
    <col min="11012" max="11012" width="17" style="267" customWidth="1"/>
    <col min="11013" max="11013" width="9" style="267" customWidth="1"/>
    <col min="11014" max="11014" width="7.1640625" style="267" customWidth="1"/>
    <col min="11015" max="11016" width="8.33203125" style="267" customWidth="1"/>
    <col min="11017" max="11017" width="10.83203125" style="267" customWidth="1"/>
    <col min="11018" max="11018" width="4.83203125" style="267" customWidth="1"/>
    <col min="11019" max="11019" width="10.83203125" style="267" customWidth="1"/>
    <col min="11020" max="11260" width="9" style="267"/>
    <col min="11261" max="11262" width="17.1640625" style="267" customWidth="1"/>
    <col min="11263" max="11264" width="8.33203125" style="267" customWidth="1"/>
    <col min="11265" max="11265" width="10.83203125" style="267" customWidth="1"/>
    <col min="11266" max="11266" width="4.83203125" style="267" customWidth="1"/>
    <col min="11267" max="11267" width="10.83203125" style="267" customWidth="1"/>
    <col min="11268" max="11268" width="17" style="267" customWidth="1"/>
    <col min="11269" max="11269" width="9" style="267" customWidth="1"/>
    <col min="11270" max="11270" width="7.1640625" style="267" customWidth="1"/>
    <col min="11271" max="11272" width="8.33203125" style="267" customWidth="1"/>
    <col min="11273" max="11273" width="10.83203125" style="267" customWidth="1"/>
    <col min="11274" max="11274" width="4.83203125" style="267" customWidth="1"/>
    <col min="11275" max="11275" width="10.83203125" style="267" customWidth="1"/>
    <col min="11276" max="11516" width="9" style="267"/>
    <col min="11517" max="11518" width="17.1640625" style="267" customWidth="1"/>
    <col min="11519" max="11520" width="8.33203125" style="267" customWidth="1"/>
    <col min="11521" max="11521" width="10.83203125" style="267" customWidth="1"/>
    <col min="11522" max="11522" width="4.83203125" style="267" customWidth="1"/>
    <col min="11523" max="11523" width="10.83203125" style="267" customWidth="1"/>
    <col min="11524" max="11524" width="17" style="267" customWidth="1"/>
    <col min="11525" max="11525" width="9" style="267" customWidth="1"/>
    <col min="11526" max="11526" width="7.1640625" style="267" customWidth="1"/>
    <col min="11527" max="11528" width="8.33203125" style="267" customWidth="1"/>
    <col min="11529" max="11529" width="10.83203125" style="267" customWidth="1"/>
    <col min="11530" max="11530" width="4.83203125" style="267" customWidth="1"/>
    <col min="11531" max="11531" width="10.83203125" style="267" customWidth="1"/>
    <col min="11532" max="11772" width="9" style="267"/>
    <col min="11773" max="11774" width="17.1640625" style="267" customWidth="1"/>
    <col min="11775" max="11776" width="8.33203125" style="267" customWidth="1"/>
    <col min="11777" max="11777" width="10.83203125" style="267" customWidth="1"/>
    <col min="11778" max="11778" width="4.83203125" style="267" customWidth="1"/>
    <col min="11779" max="11779" width="10.83203125" style="267" customWidth="1"/>
    <col min="11780" max="11780" width="17" style="267" customWidth="1"/>
    <col min="11781" max="11781" width="9" style="267" customWidth="1"/>
    <col min="11782" max="11782" width="7.1640625" style="267" customWidth="1"/>
    <col min="11783" max="11784" width="8.33203125" style="267" customWidth="1"/>
    <col min="11785" max="11785" width="10.83203125" style="267" customWidth="1"/>
    <col min="11786" max="11786" width="4.83203125" style="267" customWidth="1"/>
    <col min="11787" max="11787" width="10.83203125" style="267" customWidth="1"/>
    <col min="11788" max="12028" width="9" style="267"/>
    <col min="12029" max="12030" width="17.1640625" style="267" customWidth="1"/>
    <col min="12031" max="12032" width="8.33203125" style="267" customWidth="1"/>
    <col min="12033" max="12033" width="10.83203125" style="267" customWidth="1"/>
    <col min="12034" max="12034" width="4.83203125" style="267" customWidth="1"/>
    <col min="12035" max="12035" width="10.83203125" style="267" customWidth="1"/>
    <col min="12036" max="12036" width="17" style="267" customWidth="1"/>
    <col min="12037" max="12037" width="9" style="267" customWidth="1"/>
    <col min="12038" max="12038" width="7.1640625" style="267" customWidth="1"/>
    <col min="12039" max="12040" width="8.33203125" style="267" customWidth="1"/>
    <col min="12041" max="12041" width="10.83203125" style="267" customWidth="1"/>
    <col min="12042" max="12042" width="4.83203125" style="267" customWidth="1"/>
    <col min="12043" max="12043" width="10.83203125" style="267" customWidth="1"/>
    <col min="12044" max="12284" width="9" style="267"/>
    <col min="12285" max="12286" width="17.1640625" style="267" customWidth="1"/>
    <col min="12287" max="12288" width="8.33203125" style="267" customWidth="1"/>
    <col min="12289" max="12289" width="10.83203125" style="267" customWidth="1"/>
    <col min="12290" max="12290" width="4.83203125" style="267" customWidth="1"/>
    <col min="12291" max="12291" width="10.83203125" style="267" customWidth="1"/>
    <col min="12292" max="12292" width="17" style="267" customWidth="1"/>
    <col min="12293" max="12293" width="9" style="267" customWidth="1"/>
    <col min="12294" max="12294" width="7.1640625" style="267" customWidth="1"/>
    <col min="12295" max="12296" width="8.33203125" style="267" customWidth="1"/>
    <col min="12297" max="12297" width="10.83203125" style="267" customWidth="1"/>
    <col min="12298" max="12298" width="4.83203125" style="267" customWidth="1"/>
    <col min="12299" max="12299" width="10.83203125" style="267" customWidth="1"/>
    <col min="12300" max="12540" width="9" style="267"/>
    <col min="12541" max="12542" width="17.1640625" style="267" customWidth="1"/>
    <col min="12543" max="12544" width="8.33203125" style="267" customWidth="1"/>
    <col min="12545" max="12545" width="10.83203125" style="267" customWidth="1"/>
    <col min="12546" max="12546" width="4.83203125" style="267" customWidth="1"/>
    <col min="12547" max="12547" width="10.83203125" style="267" customWidth="1"/>
    <col min="12548" max="12548" width="17" style="267" customWidth="1"/>
    <col min="12549" max="12549" width="9" style="267" customWidth="1"/>
    <col min="12550" max="12550" width="7.1640625" style="267" customWidth="1"/>
    <col min="12551" max="12552" width="8.33203125" style="267" customWidth="1"/>
    <col min="12553" max="12553" width="10.83203125" style="267" customWidth="1"/>
    <col min="12554" max="12554" width="4.83203125" style="267" customWidth="1"/>
    <col min="12555" max="12555" width="10.83203125" style="267" customWidth="1"/>
    <col min="12556" max="12796" width="9" style="267"/>
    <col min="12797" max="12798" width="17.1640625" style="267" customWidth="1"/>
    <col min="12799" max="12800" width="8.33203125" style="267" customWidth="1"/>
    <col min="12801" max="12801" width="10.83203125" style="267" customWidth="1"/>
    <col min="12802" max="12802" width="4.83203125" style="267" customWidth="1"/>
    <col min="12803" max="12803" width="10.83203125" style="267" customWidth="1"/>
    <col min="12804" max="12804" width="17" style="267" customWidth="1"/>
    <col min="12805" max="12805" width="9" style="267" customWidth="1"/>
    <col min="12806" max="12806" width="7.1640625" style="267" customWidth="1"/>
    <col min="12807" max="12808" width="8.33203125" style="267" customWidth="1"/>
    <col min="12809" max="12809" width="10.83203125" style="267" customWidth="1"/>
    <col min="12810" max="12810" width="4.83203125" style="267" customWidth="1"/>
    <col min="12811" max="12811" width="10.83203125" style="267" customWidth="1"/>
    <col min="12812" max="13052" width="9" style="267"/>
    <col min="13053" max="13054" width="17.1640625" style="267" customWidth="1"/>
    <col min="13055" max="13056" width="8.33203125" style="267" customWidth="1"/>
    <col min="13057" max="13057" width="10.83203125" style="267" customWidth="1"/>
    <col min="13058" max="13058" width="4.83203125" style="267" customWidth="1"/>
    <col min="13059" max="13059" width="10.83203125" style="267" customWidth="1"/>
    <col min="13060" max="13060" width="17" style="267" customWidth="1"/>
    <col min="13061" max="13061" width="9" style="267" customWidth="1"/>
    <col min="13062" max="13062" width="7.1640625" style="267" customWidth="1"/>
    <col min="13063" max="13064" width="8.33203125" style="267" customWidth="1"/>
    <col min="13065" max="13065" width="10.83203125" style="267" customWidth="1"/>
    <col min="13066" max="13066" width="4.83203125" style="267" customWidth="1"/>
    <col min="13067" max="13067" width="10.83203125" style="267" customWidth="1"/>
    <col min="13068" max="13308" width="9" style="267"/>
    <col min="13309" max="13310" width="17.1640625" style="267" customWidth="1"/>
    <col min="13311" max="13312" width="8.33203125" style="267" customWidth="1"/>
    <col min="13313" max="13313" width="10.83203125" style="267" customWidth="1"/>
    <col min="13314" max="13314" width="4.83203125" style="267" customWidth="1"/>
    <col min="13315" max="13315" width="10.83203125" style="267" customWidth="1"/>
    <col min="13316" max="13316" width="17" style="267" customWidth="1"/>
    <col min="13317" max="13317" width="9" style="267" customWidth="1"/>
    <col min="13318" max="13318" width="7.1640625" style="267" customWidth="1"/>
    <col min="13319" max="13320" width="8.33203125" style="267" customWidth="1"/>
    <col min="13321" max="13321" width="10.83203125" style="267" customWidth="1"/>
    <col min="13322" max="13322" width="4.83203125" style="267" customWidth="1"/>
    <col min="13323" max="13323" width="10.83203125" style="267" customWidth="1"/>
    <col min="13324" max="13564" width="9" style="267"/>
    <col min="13565" max="13566" width="17.1640625" style="267" customWidth="1"/>
    <col min="13567" max="13568" width="8.33203125" style="267" customWidth="1"/>
    <col min="13569" max="13569" width="10.83203125" style="267" customWidth="1"/>
    <col min="13570" max="13570" width="4.83203125" style="267" customWidth="1"/>
    <col min="13571" max="13571" width="10.83203125" style="267" customWidth="1"/>
    <col min="13572" max="13572" width="17" style="267" customWidth="1"/>
    <col min="13573" max="13573" width="9" style="267" customWidth="1"/>
    <col min="13574" max="13574" width="7.1640625" style="267" customWidth="1"/>
    <col min="13575" max="13576" width="8.33203125" style="267" customWidth="1"/>
    <col min="13577" max="13577" width="10.83203125" style="267" customWidth="1"/>
    <col min="13578" max="13578" width="4.83203125" style="267" customWidth="1"/>
    <col min="13579" max="13579" width="10.83203125" style="267" customWidth="1"/>
    <col min="13580" max="13820" width="9" style="267"/>
    <col min="13821" max="13822" width="17.1640625" style="267" customWidth="1"/>
    <col min="13823" max="13824" width="8.33203125" style="267" customWidth="1"/>
    <col min="13825" max="13825" width="10.83203125" style="267" customWidth="1"/>
    <col min="13826" max="13826" width="4.83203125" style="267" customWidth="1"/>
    <col min="13827" max="13827" width="10.83203125" style="267" customWidth="1"/>
    <col min="13828" max="13828" width="17" style="267" customWidth="1"/>
    <col min="13829" max="13829" width="9" style="267" customWidth="1"/>
    <col min="13830" max="13830" width="7.1640625" style="267" customWidth="1"/>
    <col min="13831" max="13832" width="8.33203125" style="267" customWidth="1"/>
    <col min="13833" max="13833" width="10.83203125" style="267" customWidth="1"/>
    <col min="13834" max="13834" width="4.83203125" style="267" customWidth="1"/>
    <col min="13835" max="13835" width="10.83203125" style="267" customWidth="1"/>
    <col min="13836" max="14076" width="9" style="267"/>
    <col min="14077" max="14078" width="17.1640625" style="267" customWidth="1"/>
    <col min="14079" max="14080" width="8.33203125" style="267" customWidth="1"/>
    <col min="14081" max="14081" width="10.83203125" style="267" customWidth="1"/>
    <col min="14082" max="14082" width="4.83203125" style="267" customWidth="1"/>
    <col min="14083" max="14083" width="10.83203125" style="267" customWidth="1"/>
    <col min="14084" max="14084" width="17" style="267" customWidth="1"/>
    <col min="14085" max="14085" width="9" style="267" customWidth="1"/>
    <col min="14086" max="14086" width="7.1640625" style="267" customWidth="1"/>
    <col min="14087" max="14088" width="8.33203125" style="267" customWidth="1"/>
    <col min="14089" max="14089" width="10.83203125" style="267" customWidth="1"/>
    <col min="14090" max="14090" width="4.83203125" style="267" customWidth="1"/>
    <col min="14091" max="14091" width="10.83203125" style="267" customWidth="1"/>
    <col min="14092" max="14332" width="9" style="267"/>
    <col min="14333" max="14334" width="17.1640625" style="267" customWidth="1"/>
    <col min="14335" max="14336" width="8.33203125" style="267" customWidth="1"/>
    <col min="14337" max="14337" width="10.83203125" style="267" customWidth="1"/>
    <col min="14338" max="14338" width="4.83203125" style="267" customWidth="1"/>
    <col min="14339" max="14339" width="10.83203125" style="267" customWidth="1"/>
    <col min="14340" max="14340" width="17" style="267" customWidth="1"/>
    <col min="14341" max="14341" width="9" style="267" customWidth="1"/>
    <col min="14342" max="14342" width="7.1640625" style="267" customWidth="1"/>
    <col min="14343" max="14344" width="8.33203125" style="267" customWidth="1"/>
    <col min="14345" max="14345" width="10.83203125" style="267" customWidth="1"/>
    <col min="14346" max="14346" width="4.83203125" style="267" customWidth="1"/>
    <col min="14347" max="14347" width="10.83203125" style="267" customWidth="1"/>
    <col min="14348" max="14588" width="9" style="267"/>
    <col min="14589" max="14590" width="17.1640625" style="267" customWidth="1"/>
    <col min="14591" max="14592" width="8.33203125" style="267" customWidth="1"/>
    <col min="14593" max="14593" width="10.83203125" style="267" customWidth="1"/>
    <col min="14594" max="14594" width="4.83203125" style="267" customWidth="1"/>
    <col min="14595" max="14595" width="10.83203125" style="267" customWidth="1"/>
    <col min="14596" max="14596" width="17" style="267" customWidth="1"/>
    <col min="14597" max="14597" width="9" style="267" customWidth="1"/>
    <col min="14598" max="14598" width="7.1640625" style="267" customWidth="1"/>
    <col min="14599" max="14600" width="8.33203125" style="267" customWidth="1"/>
    <col min="14601" max="14601" width="10.83203125" style="267" customWidth="1"/>
    <col min="14602" max="14602" width="4.83203125" style="267" customWidth="1"/>
    <col min="14603" max="14603" width="10.83203125" style="267" customWidth="1"/>
    <col min="14604" max="14844" width="9" style="267"/>
    <col min="14845" max="14846" width="17.1640625" style="267" customWidth="1"/>
    <col min="14847" max="14848" width="8.33203125" style="267" customWidth="1"/>
    <col min="14849" max="14849" width="10.83203125" style="267" customWidth="1"/>
    <col min="14850" max="14850" width="4.83203125" style="267" customWidth="1"/>
    <col min="14851" max="14851" width="10.83203125" style="267" customWidth="1"/>
    <col min="14852" max="14852" width="17" style="267" customWidth="1"/>
    <col min="14853" max="14853" width="9" style="267" customWidth="1"/>
    <col min="14854" max="14854" width="7.1640625" style="267" customWidth="1"/>
    <col min="14855" max="14856" width="8.33203125" style="267" customWidth="1"/>
    <col min="14857" max="14857" width="10.83203125" style="267" customWidth="1"/>
    <col min="14858" max="14858" width="4.83203125" style="267" customWidth="1"/>
    <col min="14859" max="14859" width="10.83203125" style="267" customWidth="1"/>
    <col min="14860" max="15100" width="9" style="267"/>
    <col min="15101" max="15102" width="17.1640625" style="267" customWidth="1"/>
    <col min="15103" max="15104" width="8.33203125" style="267" customWidth="1"/>
    <col min="15105" max="15105" width="10.83203125" style="267" customWidth="1"/>
    <col min="15106" max="15106" width="4.83203125" style="267" customWidth="1"/>
    <col min="15107" max="15107" width="10.83203125" style="267" customWidth="1"/>
    <col min="15108" max="15108" width="17" style="267" customWidth="1"/>
    <col min="15109" max="15109" width="9" style="267" customWidth="1"/>
    <col min="15110" max="15110" width="7.1640625" style="267" customWidth="1"/>
    <col min="15111" max="15112" width="8.33203125" style="267" customWidth="1"/>
    <col min="15113" max="15113" width="10.83203125" style="267" customWidth="1"/>
    <col min="15114" max="15114" width="4.83203125" style="267" customWidth="1"/>
    <col min="15115" max="15115" width="10.83203125" style="267" customWidth="1"/>
    <col min="15116" max="15356" width="9" style="267"/>
    <col min="15357" max="15358" width="17.1640625" style="267" customWidth="1"/>
    <col min="15359" max="15360" width="8.33203125" style="267" customWidth="1"/>
    <col min="15361" max="15361" width="10.83203125" style="267" customWidth="1"/>
    <col min="15362" max="15362" width="4.83203125" style="267" customWidth="1"/>
    <col min="15363" max="15363" width="10.83203125" style="267" customWidth="1"/>
    <col min="15364" max="15364" width="17" style="267" customWidth="1"/>
    <col min="15365" max="15365" width="9" style="267" customWidth="1"/>
    <col min="15366" max="15366" width="7.1640625" style="267" customWidth="1"/>
    <col min="15367" max="15368" width="8.33203125" style="267" customWidth="1"/>
    <col min="15369" max="15369" width="10.83203125" style="267" customWidth="1"/>
    <col min="15370" max="15370" width="4.83203125" style="267" customWidth="1"/>
    <col min="15371" max="15371" width="10.83203125" style="267" customWidth="1"/>
    <col min="15372" max="15612" width="9" style="267"/>
    <col min="15613" max="15614" width="17.1640625" style="267" customWidth="1"/>
    <col min="15615" max="15616" width="8.33203125" style="267" customWidth="1"/>
    <col min="15617" max="15617" width="10.83203125" style="267" customWidth="1"/>
    <col min="15618" max="15618" width="4.83203125" style="267" customWidth="1"/>
    <col min="15619" max="15619" width="10.83203125" style="267" customWidth="1"/>
    <col min="15620" max="15620" width="17" style="267" customWidth="1"/>
    <col min="15621" max="15621" width="9" style="267" customWidth="1"/>
    <col min="15622" max="15622" width="7.1640625" style="267" customWidth="1"/>
    <col min="15623" max="15624" width="8.33203125" style="267" customWidth="1"/>
    <col min="15625" max="15625" width="10.83203125" style="267" customWidth="1"/>
    <col min="15626" max="15626" width="4.83203125" style="267" customWidth="1"/>
    <col min="15627" max="15627" width="10.83203125" style="267" customWidth="1"/>
    <col min="15628" max="15868" width="9" style="267"/>
    <col min="15869" max="15870" width="17.1640625" style="267" customWidth="1"/>
    <col min="15871" max="15872" width="8.33203125" style="267" customWidth="1"/>
    <col min="15873" max="15873" width="10.83203125" style="267" customWidth="1"/>
    <col min="15874" max="15874" width="4.83203125" style="267" customWidth="1"/>
    <col min="15875" max="15875" width="10.83203125" style="267" customWidth="1"/>
    <col min="15876" max="15876" width="17" style="267" customWidth="1"/>
    <col min="15877" max="15877" width="9" style="267" customWidth="1"/>
    <col min="15878" max="15878" width="7.1640625" style="267" customWidth="1"/>
    <col min="15879" max="15880" width="8.33203125" style="267" customWidth="1"/>
    <col min="15881" max="15881" width="10.83203125" style="267" customWidth="1"/>
    <col min="15882" max="15882" width="4.83203125" style="267" customWidth="1"/>
    <col min="15883" max="15883" width="10.83203125" style="267" customWidth="1"/>
    <col min="15884" max="16124" width="9" style="267"/>
    <col min="16125" max="16126" width="17.1640625" style="267" customWidth="1"/>
    <col min="16127" max="16128" width="8.33203125" style="267" customWidth="1"/>
    <col min="16129" max="16129" width="10.83203125" style="267" customWidth="1"/>
    <col min="16130" max="16130" width="4.83203125" style="267" customWidth="1"/>
    <col min="16131" max="16131" width="10.83203125" style="267" customWidth="1"/>
    <col min="16132" max="16132" width="17" style="267" customWidth="1"/>
    <col min="16133" max="16133" width="9" style="267" customWidth="1"/>
    <col min="16134" max="16134" width="7.1640625" style="267" customWidth="1"/>
    <col min="16135" max="16136" width="8.33203125" style="267" customWidth="1"/>
    <col min="16137" max="16137" width="10.83203125" style="267" customWidth="1"/>
    <col min="16138" max="16138" width="4.83203125" style="267" customWidth="1"/>
    <col min="16139" max="16139" width="10.83203125" style="267" customWidth="1"/>
    <col min="16140" max="16384" width="9" style="267"/>
  </cols>
  <sheetData>
    <row r="1" spans="1:23" ht="46.5">
      <c r="A1" s="954" t="str">
        <f>IF(OR('はじめに！'!$M39,'はじめに！'!$M40,'はじめに！'!$M41,'はじめに！'!$M42,'はじめに！'!$M43,'はじめに！'!$M44,'はじめに！'!$M45,'はじめに！'!$N45,'はじめに！'!$O45,'はじめに！'!$M46,'はじめに！'!$N46,'はじめに！'!$M47,'はじめに！'!$N47,'はじめに！'!$O47,'はじめに！'!$M48,'はじめに！'!$N48,'はじめに！'!$O48=TRUE),"","実施を希望されていません。希望の場合は、「はじめに！」シートの実施希望欄に✔を入れてください。")</f>
        <v>実施を希望されていません。希望の場合は、「はじめに！」シートの実施希望欄に✔を入れてください。</v>
      </c>
      <c r="B1" s="954"/>
      <c r="C1" s="954"/>
      <c r="D1" s="954"/>
      <c r="E1" s="954"/>
      <c r="F1" s="954"/>
      <c r="G1" s="954"/>
      <c r="H1" s="954"/>
      <c r="I1" s="954"/>
      <c r="J1" s="954"/>
      <c r="K1" s="954"/>
      <c r="L1" s="954"/>
      <c r="M1" s="954"/>
      <c r="N1" s="954"/>
      <c r="O1" s="954"/>
      <c r="P1" s="954"/>
      <c r="Q1" s="954"/>
      <c r="R1" s="954"/>
    </row>
    <row r="2" spans="1:23" ht="32.25" customHeight="1" thickBot="1">
      <c r="M2" s="955" t="s">
        <v>480</v>
      </c>
      <c r="N2" s="955"/>
      <c r="O2" s="955"/>
      <c r="P2" s="955"/>
      <c r="Q2" s="955"/>
      <c r="R2" s="955"/>
    </row>
    <row r="3" spans="1:23" ht="101.25" customHeight="1">
      <c r="A3" s="956" t="s">
        <v>194</v>
      </c>
      <c r="B3" s="956"/>
      <c r="C3" s="956"/>
      <c r="D3" s="956"/>
      <c r="E3" s="956"/>
      <c r="F3" s="956"/>
      <c r="G3" s="956"/>
      <c r="H3" s="956"/>
      <c r="I3" s="956"/>
      <c r="J3" s="956"/>
      <c r="K3" s="956"/>
      <c r="L3" s="956"/>
      <c r="M3" s="956"/>
      <c r="N3" s="956"/>
      <c r="O3" s="956"/>
      <c r="P3" s="956"/>
      <c r="Q3" s="956"/>
      <c r="R3" s="956"/>
      <c r="T3" s="920" t="s">
        <v>163</v>
      </c>
      <c r="U3" s="921"/>
      <c r="V3" s="921"/>
      <c r="W3" s="922"/>
    </row>
    <row r="4" spans="1:23" ht="96.75" customHeight="1" thickBot="1">
      <c r="C4" s="889" t="s">
        <v>479</v>
      </c>
      <c r="D4" s="889"/>
      <c r="E4" s="889"/>
      <c r="F4" s="889"/>
      <c r="G4" s="889"/>
      <c r="H4" s="889"/>
      <c r="I4" s="889"/>
      <c r="J4" s="889"/>
      <c r="K4" s="889"/>
      <c r="L4" s="889"/>
      <c r="M4" s="889"/>
      <c r="N4" s="889"/>
      <c r="O4" s="889"/>
      <c r="P4" s="889"/>
      <c r="Q4" s="889"/>
      <c r="R4" s="270"/>
      <c r="T4" s="923"/>
      <c r="U4" s="924"/>
      <c r="V4" s="924"/>
      <c r="W4" s="925"/>
    </row>
    <row r="5" spans="1:23" s="273" customFormat="1" ht="153" customHeight="1" thickBot="1">
      <c r="A5" s="926" t="s">
        <v>172</v>
      </c>
      <c r="B5" s="927"/>
      <c r="C5" s="928"/>
      <c r="D5" s="929" t="str">
        <f>IF('はじめに！'!C9="","",'はじめに！'!C9)</f>
        <v/>
      </c>
      <c r="E5" s="930"/>
      <c r="F5" s="930"/>
      <c r="G5" s="930"/>
      <c r="H5" s="930"/>
      <c r="I5" s="930"/>
      <c r="J5" s="930"/>
      <c r="K5" s="930"/>
      <c r="L5" s="930"/>
      <c r="M5" s="931"/>
      <c r="N5" s="386"/>
      <c r="O5" s="932" t="s">
        <v>200</v>
      </c>
      <c r="P5" s="932"/>
      <c r="Q5" s="932"/>
      <c r="R5" s="933"/>
      <c r="S5" s="271" t="s">
        <v>361</v>
      </c>
      <c r="T5" s="272" t="s">
        <v>362</v>
      </c>
    </row>
    <row r="6" spans="1:23" s="273" customFormat="1" ht="155.25" customHeight="1" thickBot="1">
      <c r="A6" s="926" t="s">
        <v>176</v>
      </c>
      <c r="B6" s="927"/>
      <c r="C6" s="928"/>
      <c r="D6" s="934" t="str">
        <f>IF('はじめに！'!I7="","",'はじめに！'!I7)</f>
        <v/>
      </c>
      <c r="E6" s="935"/>
      <c r="F6" s="935"/>
      <c r="G6" s="935"/>
      <c r="H6" s="385" t="str">
        <f>IF(I6="","","～")</f>
        <v/>
      </c>
      <c r="I6" s="936" t="str">
        <f>IF('はじめに！'!J7="","",'はじめに！'!J7)</f>
        <v/>
      </c>
      <c r="J6" s="936"/>
      <c r="K6" s="936"/>
      <c r="L6" s="937" t="str">
        <f>IF(I6="","",'はじめに！'!C7&amp;'はじめに！'!D7&amp;'はじめに！'!E7&amp;'はじめに！'!F7&amp;'はじめに！'!G7&amp;'はじめに！'!H7)</f>
        <v/>
      </c>
      <c r="M6" s="938"/>
      <c r="N6" s="939" t="s">
        <v>478</v>
      </c>
      <c r="O6" s="889"/>
      <c r="P6" s="889"/>
      <c r="Q6" s="889"/>
      <c r="R6" s="890"/>
    </row>
    <row r="7" spans="1:23" s="274" customFormat="1" ht="141" customHeight="1">
      <c r="A7" s="910" t="s">
        <v>195</v>
      </c>
      <c r="B7" s="957"/>
      <c r="C7" s="959" t="s">
        <v>173</v>
      </c>
      <c r="D7" s="960"/>
      <c r="E7" s="963" t="s">
        <v>174</v>
      </c>
      <c r="F7" s="904" t="s">
        <v>363</v>
      </c>
      <c r="G7" s="906" t="s">
        <v>175</v>
      </c>
      <c r="H7" s="908" t="s">
        <v>491</v>
      </c>
      <c r="I7" s="909"/>
      <c r="J7" s="965" t="s">
        <v>196</v>
      </c>
      <c r="K7" s="959" t="s">
        <v>173</v>
      </c>
      <c r="L7" s="967"/>
      <c r="M7" s="960"/>
      <c r="N7" s="902" t="s">
        <v>174</v>
      </c>
      <c r="O7" s="904" t="s">
        <v>363</v>
      </c>
      <c r="P7" s="906" t="s">
        <v>175</v>
      </c>
      <c r="Q7" s="908" t="s">
        <v>491</v>
      </c>
      <c r="R7" s="909"/>
    </row>
    <row r="8" spans="1:23" s="274" customFormat="1" ht="141" customHeight="1" thickBot="1">
      <c r="A8" s="914"/>
      <c r="B8" s="958"/>
      <c r="C8" s="961"/>
      <c r="D8" s="962"/>
      <c r="E8" s="964"/>
      <c r="F8" s="905"/>
      <c r="G8" s="907"/>
      <c r="H8" s="384" t="s">
        <v>201</v>
      </c>
      <c r="I8" s="383" t="s">
        <v>202</v>
      </c>
      <c r="J8" s="966"/>
      <c r="K8" s="961"/>
      <c r="L8" s="968"/>
      <c r="M8" s="962"/>
      <c r="N8" s="903"/>
      <c r="O8" s="905"/>
      <c r="P8" s="907"/>
      <c r="Q8" s="384" t="s">
        <v>201</v>
      </c>
      <c r="R8" s="383" t="s">
        <v>202</v>
      </c>
    </row>
    <row r="9" spans="1:23" s="274" customFormat="1" ht="120" customHeight="1">
      <c r="A9" s="910" t="s">
        <v>477</v>
      </c>
      <c r="B9" s="911"/>
      <c r="C9" s="382" t="s">
        <v>229</v>
      </c>
      <c r="D9" s="382"/>
      <c r="E9" s="352">
        <v>3</v>
      </c>
      <c r="F9" s="351"/>
      <c r="G9" s="350"/>
      <c r="H9" s="349"/>
      <c r="I9" s="348"/>
      <c r="J9" s="940" t="s">
        <v>490</v>
      </c>
      <c r="K9" s="916" t="s">
        <v>177</v>
      </c>
      <c r="L9" s="918" t="s">
        <v>184</v>
      </c>
      <c r="M9" s="399" t="s">
        <v>198</v>
      </c>
      <c r="N9" s="352">
        <v>50</v>
      </c>
      <c r="O9" s="351"/>
      <c r="P9" s="350"/>
      <c r="Q9" s="381"/>
      <c r="R9" s="380"/>
    </row>
    <row r="10" spans="1:23" s="274" customFormat="1" ht="120" customHeight="1">
      <c r="A10" s="912"/>
      <c r="B10" s="913"/>
      <c r="C10" s="338" t="s">
        <v>179</v>
      </c>
      <c r="D10" s="338"/>
      <c r="E10" s="354">
        <v>5</v>
      </c>
      <c r="F10" s="337"/>
      <c r="G10" s="336"/>
      <c r="H10" s="343"/>
      <c r="I10" s="342"/>
      <c r="J10" s="941"/>
      <c r="K10" s="917"/>
      <c r="L10" s="919"/>
      <c r="M10" s="407" t="s">
        <v>199</v>
      </c>
      <c r="N10" s="321">
        <v>50</v>
      </c>
      <c r="O10" s="337"/>
      <c r="P10" s="336"/>
      <c r="Q10" s="335"/>
      <c r="R10" s="334"/>
    </row>
    <row r="11" spans="1:23" s="274" customFormat="1" ht="120" customHeight="1">
      <c r="A11" s="912"/>
      <c r="B11" s="913"/>
      <c r="C11" s="338" t="s">
        <v>183</v>
      </c>
      <c r="D11" s="338"/>
      <c r="E11" s="354">
        <v>3</v>
      </c>
      <c r="F11" s="337"/>
      <c r="G11" s="336"/>
      <c r="H11" s="343"/>
      <c r="I11" s="342"/>
      <c r="J11" s="941"/>
      <c r="K11" s="869" t="s">
        <v>185</v>
      </c>
      <c r="L11" s="870"/>
      <c r="M11" s="407" t="s">
        <v>186</v>
      </c>
      <c r="N11" s="354">
        <v>50</v>
      </c>
      <c r="O11" s="337"/>
      <c r="P11" s="336"/>
      <c r="Q11" s="335"/>
      <c r="R11" s="334"/>
    </row>
    <row r="12" spans="1:23" s="274" customFormat="1" ht="120" customHeight="1" thickBot="1">
      <c r="A12" s="914"/>
      <c r="B12" s="915"/>
      <c r="C12" s="379" t="s">
        <v>364</v>
      </c>
      <c r="D12" s="371"/>
      <c r="E12" s="378">
        <v>5</v>
      </c>
      <c r="F12" s="369"/>
      <c r="G12" s="310"/>
      <c r="H12" s="368"/>
      <c r="I12" s="367"/>
      <c r="J12" s="941"/>
      <c r="K12" s="871" t="s">
        <v>343</v>
      </c>
      <c r="L12" s="872"/>
      <c r="M12" s="407" t="s">
        <v>204</v>
      </c>
      <c r="N12" s="327" t="s">
        <v>205</v>
      </c>
      <c r="O12" s="337"/>
      <c r="P12" s="336"/>
      <c r="Q12" s="335"/>
      <c r="R12" s="334"/>
    </row>
    <row r="13" spans="1:23" s="274" customFormat="1" ht="120" customHeight="1">
      <c r="A13" s="891" t="s">
        <v>197</v>
      </c>
      <c r="B13" s="894" t="s">
        <v>485</v>
      </c>
      <c r="C13" s="895"/>
      <c r="D13" s="895"/>
      <c r="E13" s="895"/>
      <c r="F13" s="895"/>
      <c r="G13" s="895"/>
      <c r="H13" s="895"/>
      <c r="I13" s="896"/>
      <c r="J13" s="941"/>
      <c r="K13" s="871" t="s">
        <v>476</v>
      </c>
      <c r="L13" s="872"/>
      <c r="M13" s="407" t="s">
        <v>187</v>
      </c>
      <c r="N13" s="327" t="s">
        <v>206</v>
      </c>
      <c r="O13" s="337"/>
      <c r="P13" s="336"/>
      <c r="Q13" s="335"/>
      <c r="R13" s="334"/>
    </row>
    <row r="14" spans="1:23" s="274" customFormat="1" ht="120" customHeight="1">
      <c r="A14" s="892"/>
      <c r="B14" s="377" t="s">
        <v>365</v>
      </c>
      <c r="C14" s="897" t="s">
        <v>340</v>
      </c>
      <c r="D14" s="898"/>
      <c r="E14" s="899"/>
      <c r="F14" s="374"/>
      <c r="G14" s="336"/>
      <c r="H14" s="343"/>
      <c r="I14" s="342"/>
      <c r="J14" s="941"/>
      <c r="K14" s="869" t="s">
        <v>207</v>
      </c>
      <c r="L14" s="870"/>
      <c r="M14" s="321"/>
      <c r="N14" s="354">
        <v>60</v>
      </c>
      <c r="O14" s="337"/>
      <c r="P14" s="346"/>
      <c r="Q14" s="373"/>
      <c r="R14" s="376"/>
      <c r="T14" s="267"/>
    </row>
    <row r="15" spans="1:23" ht="120" customHeight="1">
      <c r="A15" s="892"/>
      <c r="B15" s="900" t="s">
        <v>486</v>
      </c>
      <c r="C15" s="375" t="s">
        <v>180</v>
      </c>
      <c r="D15" s="338"/>
      <c r="E15" s="354">
        <v>2</v>
      </c>
      <c r="F15" s="374"/>
      <c r="G15" s="336"/>
      <c r="H15" s="343"/>
      <c r="I15" s="342"/>
      <c r="J15" s="941"/>
      <c r="K15" s="871" t="s">
        <v>208</v>
      </c>
      <c r="L15" s="872"/>
      <c r="M15" s="321"/>
      <c r="N15" s="354">
        <v>19</v>
      </c>
      <c r="O15" s="337"/>
      <c r="P15" s="346"/>
      <c r="Q15" s="373"/>
      <c r="R15" s="372"/>
      <c r="T15" s="275"/>
    </row>
    <row r="16" spans="1:23" ht="120" customHeight="1" thickBot="1">
      <c r="A16" s="893"/>
      <c r="B16" s="901"/>
      <c r="C16" s="313" t="s">
        <v>342</v>
      </c>
      <c r="D16" s="371"/>
      <c r="E16" s="370"/>
      <c r="F16" s="369"/>
      <c r="G16" s="310"/>
      <c r="H16" s="368"/>
      <c r="I16" s="367"/>
      <c r="J16" s="941"/>
      <c r="K16" s="871" t="s">
        <v>209</v>
      </c>
      <c r="L16" s="872"/>
      <c r="M16" s="321"/>
      <c r="N16" s="354">
        <v>10</v>
      </c>
      <c r="O16" s="337"/>
      <c r="P16" s="346"/>
      <c r="Q16" s="366"/>
      <c r="R16" s="365"/>
      <c r="T16" s="275"/>
    </row>
    <row r="17" spans="1:27" ht="120" customHeight="1">
      <c r="A17" s="881" t="s">
        <v>366</v>
      </c>
      <c r="B17" s="882"/>
      <c r="C17" s="364" t="s">
        <v>289</v>
      </c>
      <c r="D17" s="398" t="s">
        <v>475</v>
      </c>
      <c r="E17" s="363" t="s">
        <v>288</v>
      </c>
      <c r="F17" s="362"/>
      <c r="G17" s="350"/>
      <c r="H17" s="349"/>
      <c r="I17" s="348"/>
      <c r="J17" s="941"/>
      <c r="K17" s="871" t="s">
        <v>210</v>
      </c>
      <c r="L17" s="872"/>
      <c r="M17" s="321"/>
      <c r="N17" s="354">
        <v>50</v>
      </c>
      <c r="O17" s="337"/>
      <c r="P17" s="336"/>
      <c r="Q17" s="343"/>
      <c r="R17" s="342"/>
      <c r="T17" s="275"/>
    </row>
    <row r="18" spans="1:27" ht="120" customHeight="1">
      <c r="A18" s="881"/>
      <c r="B18" s="882"/>
      <c r="C18" s="320" t="s">
        <v>178</v>
      </c>
      <c r="D18" s="361"/>
      <c r="E18" s="321">
        <v>8</v>
      </c>
      <c r="F18" s="356"/>
      <c r="G18" s="336"/>
      <c r="H18" s="343"/>
      <c r="I18" s="342"/>
      <c r="J18" s="941"/>
      <c r="K18" s="869" t="s">
        <v>188</v>
      </c>
      <c r="L18" s="870"/>
      <c r="M18" s="321"/>
      <c r="N18" s="354">
        <v>10</v>
      </c>
      <c r="O18" s="360"/>
      <c r="P18" s="359"/>
      <c r="Q18" s="358"/>
      <c r="R18" s="357"/>
      <c r="T18" s="275"/>
    </row>
    <row r="19" spans="1:27" ht="120" customHeight="1">
      <c r="A19" s="881"/>
      <c r="B19" s="882"/>
      <c r="C19" s="338" t="s">
        <v>367</v>
      </c>
      <c r="D19" s="354"/>
      <c r="E19" s="327" t="s">
        <v>368</v>
      </c>
      <c r="F19" s="356"/>
      <c r="G19" s="336"/>
      <c r="H19" s="343"/>
      <c r="I19" s="342"/>
      <c r="J19" s="941"/>
      <c r="K19" s="869" t="s">
        <v>178</v>
      </c>
      <c r="L19" s="870"/>
      <c r="M19" s="321"/>
      <c r="N19" s="354">
        <v>100</v>
      </c>
      <c r="O19" s="355"/>
      <c r="P19" s="336"/>
      <c r="Q19" s="335"/>
      <c r="R19" s="334"/>
      <c r="T19" s="275"/>
    </row>
    <row r="20" spans="1:27" ht="120" customHeight="1">
      <c r="A20" s="881"/>
      <c r="B20" s="882"/>
      <c r="C20" s="885" t="s">
        <v>492</v>
      </c>
      <c r="D20" s="886"/>
      <c r="E20" s="886"/>
      <c r="F20" s="886"/>
      <c r="G20" s="886"/>
      <c r="H20" s="886"/>
      <c r="I20" s="887"/>
      <c r="J20" s="941"/>
      <c r="K20" s="869" t="s">
        <v>189</v>
      </c>
      <c r="L20" s="870"/>
      <c r="M20" s="321"/>
      <c r="N20" s="354">
        <v>10</v>
      </c>
      <c r="O20" s="337"/>
      <c r="P20" s="336"/>
      <c r="Q20" s="335"/>
      <c r="R20" s="334"/>
      <c r="S20" s="267" t="s">
        <v>203</v>
      </c>
      <c r="T20" s="275"/>
    </row>
    <row r="21" spans="1:27" ht="148.5" customHeight="1" thickBot="1">
      <c r="A21" s="883"/>
      <c r="B21" s="884"/>
      <c r="C21" s="888"/>
      <c r="D21" s="889"/>
      <c r="E21" s="889"/>
      <c r="F21" s="889"/>
      <c r="G21" s="889"/>
      <c r="H21" s="889"/>
      <c r="I21" s="890"/>
      <c r="J21" s="941"/>
      <c r="K21" s="871" t="s">
        <v>344</v>
      </c>
      <c r="L21" s="872"/>
      <c r="M21" s="321"/>
      <c r="N21" s="327" t="s">
        <v>211</v>
      </c>
      <c r="O21" s="337"/>
      <c r="P21" s="336"/>
      <c r="Q21" s="335"/>
      <c r="R21" s="334"/>
      <c r="T21" s="275"/>
    </row>
    <row r="22" spans="1:27" ht="120" customHeight="1">
      <c r="A22" s="873" t="s">
        <v>369</v>
      </c>
      <c r="B22" s="874"/>
      <c r="C22" s="353" t="s">
        <v>191</v>
      </c>
      <c r="D22" s="399"/>
      <c r="E22" s="351">
        <v>2</v>
      </c>
      <c r="F22" s="350"/>
      <c r="G22" s="350"/>
      <c r="H22" s="349"/>
      <c r="I22" s="348"/>
      <c r="J22" s="941"/>
      <c r="K22" s="869" t="s">
        <v>212</v>
      </c>
      <c r="L22" s="870"/>
      <c r="M22" s="321"/>
      <c r="N22" s="341">
        <v>5</v>
      </c>
      <c r="O22" s="337"/>
      <c r="P22" s="336"/>
      <c r="Q22" s="335"/>
      <c r="R22" s="334"/>
      <c r="T22" s="275"/>
    </row>
    <row r="23" spans="1:27" ht="120" customHeight="1">
      <c r="A23" s="875"/>
      <c r="B23" s="876"/>
      <c r="C23" s="333" t="s">
        <v>370</v>
      </c>
      <c r="D23" s="397" t="s">
        <v>371</v>
      </c>
      <c r="E23" s="332">
        <v>5</v>
      </c>
      <c r="F23" s="317"/>
      <c r="G23" s="346"/>
      <c r="H23" s="345"/>
      <c r="I23" s="344"/>
      <c r="J23" s="941"/>
      <c r="K23" s="869" t="s">
        <v>213</v>
      </c>
      <c r="L23" s="870"/>
      <c r="M23" s="321"/>
      <c r="N23" s="341">
        <v>5</v>
      </c>
      <c r="O23" s="337"/>
      <c r="P23" s="336"/>
      <c r="Q23" s="335"/>
      <c r="R23" s="334"/>
      <c r="T23" s="275"/>
    </row>
    <row r="24" spans="1:27" ht="120" customHeight="1">
      <c r="A24" s="875"/>
      <c r="B24" s="876"/>
      <c r="C24" s="328" t="s">
        <v>372</v>
      </c>
      <c r="D24" s="400" t="s">
        <v>373</v>
      </c>
      <c r="E24" s="337" t="s">
        <v>374</v>
      </c>
      <c r="F24" s="317"/>
      <c r="G24" s="317"/>
      <c r="H24" s="343"/>
      <c r="I24" s="342"/>
      <c r="J24" s="941"/>
      <c r="K24" s="869" t="s">
        <v>214</v>
      </c>
      <c r="L24" s="870"/>
      <c r="M24" s="321"/>
      <c r="N24" s="341">
        <v>2</v>
      </c>
      <c r="O24" s="337"/>
      <c r="P24" s="336"/>
      <c r="Q24" s="335"/>
      <c r="R24" s="334"/>
      <c r="T24" s="275"/>
    </row>
    <row r="25" spans="1:27" ht="120" customHeight="1">
      <c r="A25" s="875"/>
      <c r="B25" s="876"/>
      <c r="C25" s="340" t="s">
        <v>181</v>
      </c>
      <c r="D25" s="401" t="s">
        <v>375</v>
      </c>
      <c r="E25" s="329">
        <v>6</v>
      </c>
      <c r="F25" s="317"/>
      <c r="G25" s="317"/>
      <c r="H25" s="323"/>
      <c r="I25" s="322"/>
      <c r="J25" s="941"/>
      <c r="K25" s="879" t="s">
        <v>190</v>
      </c>
      <c r="L25" s="880"/>
      <c r="M25" s="339"/>
      <c r="N25" s="389" t="s">
        <v>215</v>
      </c>
      <c r="O25" s="329"/>
      <c r="P25" s="317"/>
      <c r="Q25" s="390"/>
      <c r="R25" s="391"/>
      <c r="T25" s="275"/>
    </row>
    <row r="26" spans="1:27" ht="139.5" customHeight="1">
      <c r="A26" s="875"/>
      <c r="B26" s="876"/>
      <c r="C26" s="333" t="s">
        <v>182</v>
      </c>
      <c r="D26" s="402" t="s">
        <v>376</v>
      </c>
      <c r="E26" s="332">
        <v>10</v>
      </c>
      <c r="F26" s="317"/>
      <c r="G26" s="317"/>
      <c r="H26" s="331"/>
      <c r="I26" s="330"/>
      <c r="J26" s="941"/>
      <c r="K26" s="943" t="s">
        <v>488</v>
      </c>
      <c r="L26" s="943"/>
      <c r="M26" s="319"/>
      <c r="N26" s="354">
        <v>20</v>
      </c>
      <c r="O26" s="392"/>
      <c r="P26" s="346"/>
      <c r="Q26" s="347"/>
      <c r="R26" s="393"/>
      <c r="S26" s="276"/>
    </row>
    <row r="27" spans="1:27" ht="120" customHeight="1" thickBot="1">
      <c r="A27" s="875"/>
      <c r="B27" s="876"/>
      <c r="C27" s="328" t="s">
        <v>193</v>
      </c>
      <c r="D27" s="403" t="s">
        <v>377</v>
      </c>
      <c r="E27" s="329">
        <v>180</v>
      </c>
      <c r="F27" s="317"/>
      <c r="G27" s="317"/>
      <c r="H27" s="323"/>
      <c r="I27" s="322"/>
      <c r="J27" s="942"/>
      <c r="K27" s="944" t="s">
        <v>489</v>
      </c>
      <c r="L27" s="944"/>
      <c r="M27" s="312"/>
      <c r="N27" s="378">
        <v>20</v>
      </c>
      <c r="O27" s="369"/>
      <c r="P27" s="394"/>
      <c r="Q27" s="395"/>
      <c r="R27" s="396"/>
      <c r="S27" s="277"/>
      <c r="T27" s="277"/>
      <c r="U27" s="277"/>
      <c r="V27" s="277"/>
      <c r="W27" s="277"/>
      <c r="X27" s="277"/>
      <c r="Y27" s="277"/>
      <c r="Z27" s="277"/>
      <c r="AA27" s="277"/>
    </row>
    <row r="28" spans="1:27" ht="120" customHeight="1">
      <c r="A28" s="875"/>
      <c r="B28" s="876"/>
      <c r="C28" s="328" t="s">
        <v>474</v>
      </c>
      <c r="D28" s="404"/>
      <c r="E28" s="326">
        <v>25</v>
      </c>
      <c r="F28" s="317"/>
      <c r="G28" s="317"/>
      <c r="H28" s="323"/>
      <c r="I28" s="322"/>
      <c r="J28" s="945" t="s">
        <v>493</v>
      </c>
      <c r="K28" s="946"/>
      <c r="L28" s="946"/>
      <c r="M28" s="946"/>
      <c r="N28" s="946"/>
      <c r="O28" s="946"/>
      <c r="P28" s="946"/>
      <c r="Q28" s="946"/>
      <c r="R28" s="947"/>
      <c r="S28" s="277"/>
      <c r="T28" s="277"/>
      <c r="U28" s="277"/>
      <c r="V28" s="277"/>
      <c r="W28" s="277"/>
      <c r="X28" s="277"/>
      <c r="Y28" s="277"/>
      <c r="Z28" s="277"/>
      <c r="AA28" s="277"/>
    </row>
    <row r="29" spans="1:27" ht="120" customHeight="1">
      <c r="A29" s="875"/>
      <c r="B29" s="876"/>
      <c r="C29" s="325" t="s">
        <v>378</v>
      </c>
      <c r="D29" s="405"/>
      <c r="E29" s="324" t="s">
        <v>379</v>
      </c>
      <c r="F29" s="317"/>
      <c r="G29" s="317"/>
      <c r="H29" s="323"/>
      <c r="I29" s="322"/>
      <c r="J29" s="948"/>
      <c r="K29" s="949"/>
      <c r="L29" s="949"/>
      <c r="M29" s="949"/>
      <c r="N29" s="949"/>
      <c r="O29" s="949"/>
      <c r="P29" s="949"/>
      <c r="Q29" s="949"/>
      <c r="R29" s="950"/>
      <c r="S29" s="278"/>
      <c r="T29" s="278"/>
      <c r="U29" s="278"/>
      <c r="V29" s="278"/>
      <c r="W29" s="278"/>
      <c r="X29" s="278"/>
      <c r="Y29" s="278"/>
      <c r="Z29" s="278"/>
      <c r="AA29" s="278"/>
    </row>
    <row r="30" spans="1:27" s="279" customFormat="1" ht="144">
      <c r="A30" s="875"/>
      <c r="B30" s="876"/>
      <c r="C30" s="320" t="s">
        <v>473</v>
      </c>
      <c r="D30" s="397" t="s">
        <v>380</v>
      </c>
      <c r="E30" s="321">
        <v>63</v>
      </c>
      <c r="F30" s="317"/>
      <c r="G30" s="316"/>
      <c r="H30" s="315"/>
      <c r="I30" s="314"/>
      <c r="J30" s="948"/>
      <c r="K30" s="949"/>
      <c r="L30" s="949"/>
      <c r="M30" s="949"/>
      <c r="N30" s="949"/>
      <c r="O30" s="949"/>
      <c r="P30" s="949"/>
      <c r="Q30" s="949"/>
      <c r="R30" s="950"/>
    </row>
    <row r="31" spans="1:27" s="279" customFormat="1" ht="108">
      <c r="A31" s="875"/>
      <c r="B31" s="876"/>
      <c r="C31" s="320" t="s">
        <v>472</v>
      </c>
      <c r="D31" s="397" t="s">
        <v>471</v>
      </c>
      <c r="E31" s="318" t="s">
        <v>230</v>
      </c>
      <c r="F31" s="317"/>
      <c r="G31" s="316"/>
      <c r="H31" s="315"/>
      <c r="I31" s="314"/>
      <c r="J31" s="948"/>
      <c r="K31" s="949"/>
      <c r="L31" s="949"/>
      <c r="M31" s="949"/>
      <c r="N31" s="949"/>
      <c r="O31" s="949"/>
      <c r="P31" s="949"/>
      <c r="Q31" s="949"/>
      <c r="R31" s="950"/>
      <c r="U31" s="408"/>
      <c r="V31" s="408"/>
      <c r="W31" s="408"/>
      <c r="X31" s="408"/>
      <c r="Y31" s="408"/>
      <c r="Z31" s="408"/>
    </row>
    <row r="32" spans="1:27" s="279" customFormat="1" ht="144.75" thickBot="1">
      <c r="A32" s="877"/>
      <c r="B32" s="878"/>
      <c r="C32" s="313" t="s">
        <v>487</v>
      </c>
      <c r="D32" s="406" t="s">
        <v>341</v>
      </c>
      <c r="E32" s="311">
        <v>6</v>
      </c>
      <c r="F32" s="310"/>
      <c r="G32" s="309"/>
      <c r="H32" s="308"/>
      <c r="I32" s="307"/>
      <c r="J32" s="951"/>
      <c r="K32" s="952"/>
      <c r="L32" s="952"/>
      <c r="M32" s="952"/>
      <c r="N32" s="952"/>
      <c r="O32" s="952"/>
      <c r="P32" s="952"/>
      <c r="Q32" s="952"/>
      <c r="R32" s="953"/>
      <c r="U32" s="408"/>
      <c r="V32" s="408"/>
      <c r="W32" s="409"/>
      <c r="X32" s="408"/>
      <c r="Y32" s="408"/>
      <c r="Z32" s="408"/>
    </row>
    <row r="33" spans="1:26" ht="366.75" customHeight="1" thickBot="1">
      <c r="A33" s="865" t="s">
        <v>494</v>
      </c>
      <c r="B33" s="866"/>
      <c r="C33" s="867"/>
      <c r="D33" s="867"/>
      <c r="E33" s="867"/>
      <c r="F33" s="867"/>
      <c r="G33" s="867"/>
      <c r="H33" s="867"/>
      <c r="I33" s="867"/>
      <c r="J33" s="867"/>
      <c r="K33" s="867"/>
      <c r="L33" s="867"/>
      <c r="M33" s="867"/>
      <c r="N33" s="867"/>
      <c r="O33" s="867"/>
      <c r="P33" s="867"/>
      <c r="Q33" s="867"/>
      <c r="R33" s="868"/>
      <c r="U33" s="410"/>
      <c r="V33" s="410"/>
      <c r="W33" s="410"/>
      <c r="X33" s="410"/>
      <c r="Y33" s="410"/>
      <c r="Z33" s="410"/>
    </row>
    <row r="34" spans="1:26" ht="87.75" customHeight="1">
      <c r="C34" s="280"/>
      <c r="D34" s="280"/>
      <c r="E34" s="280"/>
      <c r="F34" s="280"/>
      <c r="G34" s="280"/>
      <c r="H34" s="280"/>
      <c r="I34" s="280"/>
    </row>
    <row r="35" spans="1:26" ht="87.75" customHeight="1">
      <c r="C35" s="280"/>
      <c r="D35" s="280"/>
      <c r="E35" s="280"/>
      <c r="F35" s="280"/>
      <c r="G35" s="280"/>
      <c r="H35" s="280"/>
      <c r="I35" s="280"/>
    </row>
    <row r="36" spans="1:26" ht="24" customHeight="1">
      <c r="C36" s="267"/>
      <c r="D36" s="267"/>
      <c r="E36" s="267"/>
      <c r="F36" s="267"/>
      <c r="G36" s="267"/>
      <c r="H36" s="267"/>
      <c r="I36" s="267"/>
    </row>
    <row r="37" spans="1:26" ht="24" customHeight="1">
      <c r="C37" s="267"/>
      <c r="D37" s="267"/>
      <c r="E37" s="267"/>
      <c r="F37" s="267"/>
      <c r="G37" s="267"/>
      <c r="H37" s="267"/>
      <c r="I37" s="267"/>
    </row>
    <row r="38" spans="1:26" ht="24" customHeight="1"/>
    <row r="39" spans="1:26" s="268" customFormat="1" ht="24" customHeight="1">
      <c r="A39" s="267"/>
      <c r="B39" s="267"/>
      <c r="E39" s="269"/>
      <c r="F39" s="269"/>
      <c r="G39" s="269"/>
      <c r="H39" s="269"/>
      <c r="I39" s="269"/>
      <c r="J39" s="269"/>
      <c r="K39" s="269"/>
      <c r="S39" s="267"/>
      <c r="T39" s="267"/>
      <c r="U39" s="267"/>
      <c r="V39" s="267"/>
      <c r="W39" s="267"/>
    </row>
    <row r="40" spans="1:26" s="268" customFormat="1" ht="24" customHeight="1">
      <c r="A40" s="267"/>
      <c r="B40" s="267"/>
      <c r="E40" s="269"/>
      <c r="F40" s="269"/>
      <c r="G40" s="269"/>
      <c r="H40" s="269"/>
      <c r="I40" s="269"/>
      <c r="J40" s="269"/>
      <c r="K40" s="269"/>
      <c r="S40" s="267"/>
      <c r="T40" s="267"/>
      <c r="U40" s="267"/>
      <c r="V40" s="267"/>
      <c r="W40" s="267"/>
    </row>
    <row r="41" spans="1:26" s="268" customFormat="1" ht="24" customHeight="1">
      <c r="A41" s="267"/>
      <c r="B41" s="267"/>
      <c r="E41" s="269"/>
      <c r="F41" s="269"/>
      <c r="G41" s="269"/>
      <c r="H41" s="269"/>
      <c r="I41" s="269"/>
      <c r="J41" s="269"/>
      <c r="K41" s="269"/>
      <c r="S41" s="267"/>
      <c r="T41" s="267"/>
      <c r="U41" s="267"/>
      <c r="V41" s="267"/>
      <c r="W41" s="267"/>
    </row>
    <row r="42" spans="1:26" s="268" customFormat="1" ht="24" customHeight="1">
      <c r="A42" s="267"/>
      <c r="B42" s="267"/>
      <c r="E42" s="269"/>
      <c r="F42" s="269"/>
      <c r="G42" s="269"/>
      <c r="H42" s="269"/>
      <c r="I42" s="269"/>
      <c r="J42" s="269"/>
      <c r="K42" s="269"/>
      <c r="S42" s="267"/>
      <c r="T42" s="267"/>
      <c r="U42" s="267"/>
      <c r="V42" s="267"/>
    </row>
    <row r="43" spans="1:26" s="268" customFormat="1" ht="24" customHeight="1">
      <c r="A43" s="267"/>
      <c r="B43" s="267"/>
      <c r="E43" s="269"/>
      <c r="F43" s="269"/>
      <c r="G43" s="269"/>
      <c r="H43" s="269"/>
      <c r="I43" s="269"/>
      <c r="J43" s="269"/>
      <c r="K43" s="269"/>
      <c r="S43" s="267"/>
      <c r="T43" s="267"/>
      <c r="U43" s="267"/>
      <c r="V43" s="267"/>
    </row>
    <row r="44" spans="1:26" s="268" customFormat="1" ht="24" customHeight="1">
      <c r="A44" s="267"/>
      <c r="B44" s="267"/>
      <c r="E44" s="269"/>
      <c r="F44" s="269"/>
      <c r="G44" s="269"/>
      <c r="H44" s="269"/>
      <c r="I44" s="269"/>
      <c r="J44" s="269"/>
      <c r="K44" s="269"/>
      <c r="S44" s="267"/>
      <c r="T44" s="267"/>
      <c r="U44" s="267"/>
      <c r="V44" s="267"/>
    </row>
    <row r="45" spans="1:26" s="268" customFormat="1" ht="24" customHeight="1">
      <c r="A45" s="267"/>
      <c r="B45" s="267"/>
      <c r="E45" s="269"/>
      <c r="F45" s="269"/>
      <c r="G45" s="269"/>
      <c r="H45" s="269"/>
      <c r="I45" s="269"/>
      <c r="J45" s="267"/>
      <c r="K45" s="267"/>
      <c r="S45" s="267"/>
      <c r="T45" s="267"/>
      <c r="U45" s="267"/>
      <c r="V45" s="267"/>
    </row>
    <row r="46" spans="1:26" s="268" customFormat="1" ht="24" customHeight="1">
      <c r="A46" s="267"/>
      <c r="B46" s="267"/>
      <c r="E46" s="269"/>
      <c r="F46" s="269"/>
      <c r="G46" s="269"/>
      <c r="H46" s="269"/>
      <c r="I46" s="269"/>
      <c r="J46" s="269"/>
      <c r="K46" s="269"/>
      <c r="S46" s="267"/>
      <c r="T46" s="267"/>
      <c r="U46" s="267"/>
      <c r="V46" s="267"/>
    </row>
    <row r="47" spans="1:26" s="268" customFormat="1" ht="24" customHeight="1">
      <c r="A47" s="267"/>
      <c r="B47" s="267"/>
      <c r="C47" s="267"/>
      <c r="D47" s="267"/>
      <c r="E47" s="267"/>
      <c r="F47" s="267"/>
      <c r="G47" s="267"/>
      <c r="H47" s="267"/>
      <c r="I47" s="267"/>
      <c r="J47" s="269"/>
      <c r="K47" s="269"/>
      <c r="S47" s="267"/>
      <c r="T47" s="267"/>
      <c r="U47" s="267"/>
      <c r="V47" s="267"/>
    </row>
    <row r="48" spans="1:26" s="268" customFormat="1" ht="24" customHeight="1">
      <c r="A48" s="267"/>
      <c r="B48" s="267"/>
      <c r="E48" s="269"/>
      <c r="F48" s="269"/>
      <c r="G48" s="269"/>
      <c r="H48" s="269"/>
      <c r="I48" s="269"/>
      <c r="J48" s="269"/>
      <c r="K48" s="269"/>
      <c r="S48" s="267"/>
      <c r="T48" s="267"/>
      <c r="U48" s="267"/>
      <c r="V48" s="267"/>
    </row>
    <row r="49" spans="1:22" s="268" customFormat="1" ht="24" customHeight="1">
      <c r="A49" s="267"/>
      <c r="B49" s="267"/>
      <c r="E49" s="269"/>
      <c r="F49" s="269"/>
      <c r="G49" s="269"/>
      <c r="H49" s="269"/>
      <c r="I49" s="269"/>
      <c r="J49" s="269"/>
      <c r="K49" s="269"/>
      <c r="S49" s="267"/>
      <c r="T49" s="267"/>
      <c r="U49" s="267"/>
      <c r="V49" s="267"/>
    </row>
    <row r="50" spans="1:22" s="268" customFormat="1" ht="24" customHeight="1">
      <c r="A50" s="267"/>
      <c r="B50" s="267"/>
      <c r="E50" s="269"/>
      <c r="F50" s="269"/>
      <c r="G50" s="269"/>
      <c r="H50" s="269"/>
      <c r="I50" s="269"/>
      <c r="J50" s="269"/>
      <c r="K50" s="269"/>
      <c r="S50" s="267"/>
      <c r="T50" s="267"/>
      <c r="U50" s="267"/>
      <c r="V50" s="267"/>
    </row>
    <row r="51" spans="1:22" s="268" customFormat="1" ht="24" customHeight="1">
      <c r="A51" s="267"/>
      <c r="B51" s="267"/>
      <c r="E51" s="269"/>
      <c r="F51" s="269"/>
      <c r="G51" s="269"/>
      <c r="H51" s="269"/>
      <c r="I51" s="269"/>
      <c r="J51" s="269"/>
      <c r="K51" s="269"/>
      <c r="S51" s="267"/>
      <c r="T51" s="267"/>
      <c r="U51" s="267"/>
      <c r="V51" s="267"/>
    </row>
    <row r="52" spans="1:22" s="268" customFormat="1" ht="24" customHeight="1">
      <c r="A52" s="267"/>
      <c r="B52" s="267"/>
      <c r="E52" s="269"/>
      <c r="F52" s="269"/>
      <c r="G52" s="269"/>
      <c r="H52" s="269"/>
      <c r="I52" s="269"/>
      <c r="J52" s="269"/>
      <c r="K52" s="269"/>
      <c r="S52" s="267"/>
      <c r="T52" s="267"/>
      <c r="U52" s="267"/>
      <c r="V52" s="267"/>
    </row>
    <row r="53" spans="1:22" s="268" customFormat="1" ht="24" customHeight="1">
      <c r="A53" s="267"/>
      <c r="B53" s="267"/>
      <c r="E53" s="269"/>
      <c r="F53" s="269"/>
      <c r="G53" s="269"/>
      <c r="H53" s="269"/>
      <c r="I53" s="269"/>
      <c r="J53" s="269"/>
      <c r="K53" s="269"/>
      <c r="S53" s="267"/>
      <c r="T53" s="267"/>
      <c r="U53" s="267"/>
      <c r="V53" s="267"/>
    </row>
    <row r="54" spans="1:22" s="268" customFormat="1" ht="24" customHeight="1">
      <c r="A54" s="267"/>
      <c r="B54" s="267"/>
      <c r="E54" s="269"/>
      <c r="F54" s="269"/>
      <c r="G54" s="269"/>
      <c r="H54" s="269"/>
      <c r="I54" s="269"/>
      <c r="J54" s="269"/>
      <c r="K54" s="269"/>
      <c r="S54" s="267"/>
      <c r="T54" s="267"/>
      <c r="U54" s="267"/>
      <c r="V54" s="267"/>
    </row>
    <row r="55" spans="1:22" s="268" customFormat="1" ht="24" customHeight="1">
      <c r="A55" s="267"/>
      <c r="B55" s="267"/>
      <c r="E55" s="269"/>
      <c r="F55" s="269"/>
      <c r="G55" s="269"/>
      <c r="H55" s="269"/>
      <c r="I55" s="269"/>
      <c r="J55" s="269"/>
      <c r="K55" s="269"/>
      <c r="S55" s="267"/>
      <c r="T55" s="267"/>
      <c r="U55" s="267"/>
      <c r="V55" s="267"/>
    </row>
    <row r="56" spans="1:22" s="268" customFormat="1" ht="24" customHeight="1">
      <c r="A56" s="267"/>
      <c r="B56" s="267"/>
      <c r="E56" s="269"/>
      <c r="F56" s="269"/>
      <c r="G56" s="269"/>
      <c r="H56" s="269"/>
      <c r="I56" s="269"/>
      <c r="J56" s="269"/>
      <c r="K56" s="269"/>
      <c r="S56" s="267"/>
      <c r="T56" s="267"/>
      <c r="U56" s="267"/>
      <c r="V56" s="267"/>
    </row>
    <row r="57" spans="1:22" s="268" customFormat="1" ht="24" customHeight="1">
      <c r="A57" s="267"/>
      <c r="B57" s="267"/>
      <c r="E57" s="269"/>
      <c r="F57" s="269"/>
      <c r="G57" s="269"/>
      <c r="H57" s="269"/>
      <c r="I57" s="269"/>
      <c r="J57" s="269"/>
      <c r="K57" s="269"/>
      <c r="S57" s="267"/>
      <c r="T57" s="267"/>
      <c r="U57" s="267"/>
      <c r="V57" s="267"/>
    </row>
    <row r="58" spans="1:22" s="268" customFormat="1" ht="24" customHeight="1">
      <c r="A58" s="267"/>
      <c r="B58" s="267"/>
      <c r="E58" s="269"/>
      <c r="F58" s="269"/>
      <c r="G58" s="269"/>
      <c r="H58" s="269"/>
      <c r="I58" s="269"/>
      <c r="J58" s="269"/>
      <c r="K58" s="269"/>
      <c r="S58" s="267"/>
      <c r="T58" s="267"/>
      <c r="U58" s="267"/>
      <c r="V58" s="267"/>
    </row>
    <row r="59" spans="1:22" s="268" customFormat="1" ht="24" customHeight="1">
      <c r="A59" s="267"/>
      <c r="B59" s="267"/>
      <c r="E59" s="269"/>
      <c r="F59" s="269"/>
      <c r="G59" s="269"/>
      <c r="H59" s="269"/>
      <c r="I59" s="269"/>
      <c r="J59" s="269"/>
      <c r="K59" s="269"/>
      <c r="S59" s="267"/>
      <c r="T59" s="267"/>
      <c r="U59" s="267"/>
      <c r="V59" s="267"/>
    </row>
    <row r="60" spans="1:22" s="268" customFormat="1" ht="24" customHeight="1">
      <c r="A60" s="267"/>
      <c r="B60" s="267"/>
      <c r="E60" s="269"/>
      <c r="F60" s="269"/>
      <c r="G60" s="269"/>
      <c r="H60" s="269"/>
      <c r="I60" s="269"/>
      <c r="J60" s="269"/>
      <c r="K60" s="269"/>
      <c r="S60" s="267"/>
      <c r="T60" s="267"/>
      <c r="U60" s="267"/>
      <c r="V60" s="267"/>
    </row>
    <row r="61" spans="1:22" s="268" customFormat="1" ht="24" customHeight="1">
      <c r="A61" s="267"/>
      <c r="B61" s="267"/>
      <c r="E61" s="269"/>
      <c r="F61" s="269"/>
      <c r="G61" s="269"/>
      <c r="H61" s="269"/>
      <c r="I61" s="269"/>
      <c r="J61" s="267"/>
      <c r="K61" s="267"/>
      <c r="S61" s="267"/>
      <c r="T61" s="267"/>
      <c r="U61" s="267"/>
      <c r="V61" s="267"/>
    </row>
    <row r="62" spans="1:22" s="268" customFormat="1" ht="24" customHeight="1">
      <c r="A62" s="267"/>
      <c r="B62" s="267"/>
      <c r="E62" s="269"/>
      <c r="F62" s="269"/>
      <c r="G62" s="269"/>
      <c r="H62" s="269"/>
      <c r="I62" s="269"/>
      <c r="J62" s="269"/>
      <c r="K62" s="269"/>
      <c r="S62" s="267"/>
      <c r="T62" s="267"/>
      <c r="U62" s="267"/>
      <c r="V62" s="267"/>
    </row>
    <row r="63" spans="1:22" s="268" customFormat="1" ht="24" customHeight="1">
      <c r="A63" s="267"/>
      <c r="B63" s="267"/>
      <c r="C63" s="267"/>
      <c r="D63" s="267"/>
      <c r="E63" s="267"/>
      <c r="F63" s="267"/>
      <c r="G63" s="267"/>
      <c r="H63" s="267"/>
      <c r="I63" s="267"/>
      <c r="J63" s="269"/>
      <c r="K63" s="269"/>
      <c r="S63" s="267"/>
      <c r="T63" s="267"/>
      <c r="U63" s="267"/>
      <c r="V63" s="267"/>
    </row>
    <row r="64" spans="1:22" s="268" customFormat="1" ht="24" customHeight="1">
      <c r="A64" s="267"/>
      <c r="B64" s="267"/>
      <c r="E64" s="269"/>
      <c r="F64" s="269"/>
      <c r="G64" s="269"/>
      <c r="H64" s="269"/>
      <c r="I64" s="269"/>
      <c r="J64" s="269"/>
      <c r="K64" s="269"/>
      <c r="S64" s="267"/>
      <c r="T64" s="267"/>
      <c r="U64" s="267"/>
      <c r="V64" s="267"/>
    </row>
    <row r="65" spans="1:22" s="268" customFormat="1" ht="24" customHeight="1">
      <c r="A65" s="267"/>
      <c r="B65" s="267"/>
      <c r="E65" s="269"/>
      <c r="F65" s="269"/>
      <c r="G65" s="269"/>
      <c r="H65" s="269"/>
      <c r="I65" s="269"/>
      <c r="J65" s="269"/>
      <c r="K65" s="269"/>
      <c r="S65" s="267"/>
      <c r="T65" s="267"/>
      <c r="U65" s="267"/>
      <c r="V65" s="267"/>
    </row>
    <row r="66" spans="1:22" s="268" customFormat="1" ht="24" customHeight="1">
      <c r="A66" s="267"/>
      <c r="B66" s="267"/>
      <c r="E66" s="269"/>
      <c r="F66" s="269"/>
      <c r="G66" s="269"/>
      <c r="H66" s="269"/>
      <c r="I66" s="269"/>
      <c r="J66" s="269"/>
      <c r="K66" s="269"/>
      <c r="S66" s="267"/>
      <c r="T66" s="267"/>
      <c r="U66" s="267"/>
      <c r="V66" s="267"/>
    </row>
    <row r="67" spans="1:22" s="268" customFormat="1" ht="24" customHeight="1">
      <c r="A67" s="267"/>
      <c r="B67" s="267"/>
      <c r="E67" s="269"/>
      <c r="F67" s="269"/>
      <c r="G67" s="269"/>
      <c r="H67" s="269"/>
      <c r="I67" s="269"/>
      <c r="J67" s="269"/>
      <c r="K67" s="269"/>
      <c r="S67" s="267"/>
      <c r="T67" s="267"/>
      <c r="U67" s="267"/>
      <c r="V67" s="267"/>
    </row>
    <row r="68" spans="1:22" s="268" customFormat="1" ht="24" customHeight="1">
      <c r="A68" s="267"/>
      <c r="B68" s="267"/>
      <c r="E68" s="269"/>
      <c r="F68" s="269"/>
      <c r="G68" s="269"/>
      <c r="H68" s="269"/>
      <c r="I68" s="269"/>
      <c r="J68" s="269"/>
      <c r="K68" s="269"/>
      <c r="S68" s="267"/>
      <c r="T68" s="267"/>
      <c r="U68" s="267"/>
      <c r="V68" s="267"/>
    </row>
    <row r="69" spans="1:22" s="268" customFormat="1" ht="24" customHeight="1">
      <c r="A69" s="267"/>
      <c r="B69" s="267"/>
      <c r="E69" s="269"/>
      <c r="F69" s="269"/>
      <c r="G69" s="269"/>
      <c r="H69" s="269"/>
      <c r="I69" s="269"/>
      <c r="J69" s="269"/>
      <c r="K69" s="269"/>
      <c r="S69" s="267"/>
      <c r="T69" s="267"/>
      <c r="U69" s="267"/>
      <c r="V69" s="267"/>
    </row>
    <row r="70" spans="1:22" s="268" customFormat="1" ht="24" customHeight="1">
      <c r="A70" s="267"/>
      <c r="B70" s="267"/>
      <c r="E70" s="269"/>
      <c r="F70" s="269"/>
      <c r="G70" s="269"/>
      <c r="H70" s="269"/>
      <c r="I70" s="269"/>
      <c r="J70" s="269"/>
      <c r="K70" s="269"/>
      <c r="S70" s="267"/>
      <c r="T70" s="267"/>
      <c r="U70" s="267"/>
      <c r="V70" s="267"/>
    </row>
    <row r="71" spans="1:22" s="268" customFormat="1" ht="24" customHeight="1">
      <c r="A71" s="267"/>
      <c r="B71" s="267"/>
      <c r="E71" s="269"/>
      <c r="F71" s="269"/>
      <c r="G71" s="269"/>
      <c r="H71" s="269"/>
      <c r="I71" s="269"/>
      <c r="J71" s="269"/>
      <c r="K71" s="269"/>
      <c r="S71" s="267"/>
      <c r="T71" s="267"/>
      <c r="U71" s="267"/>
      <c r="V71" s="267"/>
    </row>
    <row r="72" spans="1:22" s="268" customFormat="1" ht="24" customHeight="1">
      <c r="A72" s="267"/>
      <c r="B72" s="267"/>
      <c r="E72" s="269"/>
      <c r="F72" s="269"/>
      <c r="G72" s="269"/>
      <c r="H72" s="269"/>
      <c r="I72" s="269"/>
      <c r="J72" s="269"/>
      <c r="K72" s="269"/>
      <c r="S72" s="267"/>
      <c r="T72" s="267"/>
      <c r="U72" s="267"/>
      <c r="V72" s="267"/>
    </row>
    <row r="73" spans="1:22" s="268" customFormat="1" ht="24" customHeight="1">
      <c r="A73" s="267"/>
      <c r="B73" s="267"/>
      <c r="E73" s="269"/>
      <c r="F73" s="269"/>
      <c r="G73" s="269"/>
      <c r="H73" s="269"/>
      <c r="I73" s="269"/>
      <c r="J73" s="269"/>
      <c r="K73" s="269"/>
      <c r="S73" s="267"/>
      <c r="T73" s="267"/>
      <c r="U73" s="267"/>
      <c r="V73" s="267"/>
    </row>
    <row r="74" spans="1:22" s="268" customFormat="1" ht="24" customHeight="1">
      <c r="A74" s="267"/>
      <c r="B74" s="267"/>
      <c r="E74" s="269"/>
      <c r="F74" s="269"/>
      <c r="G74" s="269"/>
      <c r="H74" s="269"/>
      <c r="I74" s="269"/>
      <c r="J74" s="269"/>
      <c r="K74" s="269"/>
      <c r="S74" s="267"/>
      <c r="T74" s="267"/>
      <c r="U74" s="267"/>
      <c r="V74" s="267"/>
    </row>
    <row r="75" spans="1:22" s="268" customFormat="1" ht="24" customHeight="1">
      <c r="A75" s="267"/>
      <c r="B75" s="267"/>
      <c r="E75" s="269"/>
      <c r="F75" s="269"/>
      <c r="G75" s="269"/>
      <c r="H75" s="269"/>
      <c r="I75" s="269"/>
      <c r="J75" s="269"/>
      <c r="K75" s="269"/>
      <c r="S75" s="267"/>
      <c r="T75" s="267"/>
      <c r="U75" s="267"/>
      <c r="V75" s="267"/>
    </row>
    <row r="76" spans="1:22" s="268" customFormat="1" ht="24" customHeight="1">
      <c r="A76" s="267"/>
      <c r="B76" s="267"/>
      <c r="E76" s="269"/>
      <c r="F76" s="269"/>
      <c r="G76" s="269"/>
      <c r="H76" s="269"/>
      <c r="I76" s="269"/>
      <c r="J76" s="269"/>
      <c r="K76" s="269"/>
      <c r="S76" s="267"/>
      <c r="T76" s="267"/>
      <c r="U76" s="267"/>
      <c r="V76" s="267"/>
    </row>
    <row r="77" spans="1:22" s="268" customFormat="1" ht="24" customHeight="1">
      <c r="A77" s="267"/>
      <c r="B77" s="267"/>
      <c r="E77" s="269"/>
      <c r="F77" s="269"/>
      <c r="G77" s="269"/>
      <c r="H77" s="269"/>
      <c r="I77" s="269"/>
      <c r="J77" s="267"/>
      <c r="K77" s="267"/>
      <c r="S77" s="267"/>
      <c r="T77" s="267"/>
      <c r="U77" s="267"/>
      <c r="V77" s="267"/>
    </row>
    <row r="78" spans="1:22" s="268" customFormat="1" ht="24" customHeight="1">
      <c r="A78" s="267"/>
      <c r="B78" s="267"/>
      <c r="E78" s="269"/>
      <c r="F78" s="269"/>
      <c r="G78" s="269"/>
      <c r="H78" s="269"/>
      <c r="I78" s="269"/>
      <c r="J78" s="269"/>
      <c r="K78" s="269"/>
      <c r="S78" s="267"/>
      <c r="T78" s="267"/>
      <c r="U78" s="267"/>
      <c r="V78" s="267"/>
    </row>
    <row r="79" spans="1:22" s="268" customFormat="1" ht="24" customHeight="1">
      <c r="A79" s="267"/>
      <c r="B79" s="267"/>
      <c r="C79" s="267"/>
      <c r="D79" s="267"/>
      <c r="E79" s="267"/>
      <c r="F79" s="267"/>
      <c r="G79" s="267"/>
      <c r="H79" s="267"/>
      <c r="I79" s="267"/>
      <c r="J79" s="269"/>
      <c r="K79" s="269"/>
      <c r="S79" s="267"/>
      <c r="T79" s="267"/>
      <c r="U79" s="267"/>
      <c r="V79" s="267"/>
    </row>
    <row r="80" spans="1:22" s="268" customFormat="1" ht="24" customHeight="1">
      <c r="A80" s="267"/>
      <c r="B80" s="267"/>
      <c r="E80" s="269"/>
      <c r="F80" s="269"/>
      <c r="G80" s="269"/>
      <c r="H80" s="269"/>
      <c r="I80" s="269"/>
      <c r="J80" s="269"/>
      <c r="K80" s="269"/>
      <c r="S80" s="267"/>
      <c r="T80" s="267"/>
      <c r="U80" s="267"/>
      <c r="V80" s="267"/>
    </row>
    <row r="81" spans="1:22" s="268" customFormat="1" ht="24" customHeight="1">
      <c r="A81" s="267"/>
      <c r="B81" s="267"/>
      <c r="E81" s="269"/>
      <c r="F81" s="269"/>
      <c r="G81" s="269"/>
      <c r="H81" s="269"/>
      <c r="I81" s="269"/>
      <c r="J81" s="269"/>
      <c r="K81" s="269"/>
      <c r="S81" s="267"/>
      <c r="T81" s="267"/>
      <c r="U81" s="267"/>
      <c r="V81" s="267"/>
    </row>
    <row r="82" spans="1:22" s="268" customFormat="1" ht="24" customHeight="1">
      <c r="A82" s="267"/>
      <c r="B82" s="267"/>
      <c r="E82" s="269"/>
      <c r="F82" s="269"/>
      <c r="G82" s="269"/>
      <c r="H82" s="269"/>
      <c r="I82" s="269"/>
      <c r="J82" s="269"/>
      <c r="K82" s="269"/>
      <c r="S82" s="267"/>
      <c r="T82" s="267"/>
      <c r="U82" s="267"/>
      <c r="V82" s="267"/>
    </row>
    <row r="83" spans="1:22" s="268" customFormat="1" ht="24" customHeight="1">
      <c r="A83" s="267"/>
      <c r="B83" s="267"/>
      <c r="E83" s="269"/>
      <c r="F83" s="269"/>
      <c r="G83" s="269"/>
      <c r="H83" s="269"/>
      <c r="I83" s="269"/>
      <c r="J83" s="269"/>
      <c r="K83" s="269"/>
      <c r="S83" s="267"/>
      <c r="T83" s="267"/>
      <c r="U83" s="267"/>
      <c r="V83" s="267"/>
    </row>
    <row r="84" spans="1:22" s="268" customFormat="1" ht="24" customHeight="1">
      <c r="A84" s="267"/>
      <c r="B84" s="267"/>
      <c r="E84" s="269"/>
      <c r="F84" s="269"/>
      <c r="G84" s="269"/>
      <c r="H84" s="269"/>
      <c r="I84" s="269"/>
      <c r="J84" s="269"/>
      <c r="K84" s="269"/>
      <c r="S84" s="267"/>
      <c r="T84" s="267"/>
      <c r="U84" s="267"/>
      <c r="V84" s="267"/>
    </row>
    <row r="85" spans="1:22" s="268" customFormat="1" ht="24" customHeight="1">
      <c r="A85" s="267"/>
      <c r="B85" s="267"/>
      <c r="E85" s="269"/>
      <c r="F85" s="269"/>
      <c r="G85" s="269"/>
      <c r="H85" s="269"/>
      <c r="I85" s="269"/>
      <c r="J85" s="269"/>
      <c r="K85" s="269"/>
      <c r="S85" s="267"/>
      <c r="T85" s="267"/>
      <c r="U85" s="267"/>
      <c r="V85" s="267"/>
    </row>
  </sheetData>
  <sheetProtection sheet="1" selectLockedCells="1"/>
  <mergeCells count="56">
    <mergeCell ref="A1:R1"/>
    <mergeCell ref="M2:R2"/>
    <mergeCell ref="A3:R3"/>
    <mergeCell ref="C4:Q4"/>
    <mergeCell ref="A7:B8"/>
    <mergeCell ref="C7:D8"/>
    <mergeCell ref="E7:E8"/>
    <mergeCell ref="F7:F8"/>
    <mergeCell ref="G7:G8"/>
    <mergeCell ref="H7:I7"/>
    <mergeCell ref="J7:J8"/>
    <mergeCell ref="K7:M8"/>
    <mergeCell ref="T3:W4"/>
    <mergeCell ref="A5:C5"/>
    <mergeCell ref="D5:M5"/>
    <mergeCell ref="O5:R5"/>
    <mergeCell ref="A6:C6"/>
    <mergeCell ref="D6:G6"/>
    <mergeCell ref="I6:K6"/>
    <mergeCell ref="L6:M6"/>
    <mergeCell ref="N6:R6"/>
    <mergeCell ref="N7:N8"/>
    <mergeCell ref="O7:O8"/>
    <mergeCell ref="P7:P8"/>
    <mergeCell ref="Q7:R7"/>
    <mergeCell ref="A9:B12"/>
    <mergeCell ref="K9:K10"/>
    <mergeCell ref="L9:L10"/>
    <mergeCell ref="K11:L11"/>
    <mergeCell ref="K12:L12"/>
    <mergeCell ref="J9:J27"/>
    <mergeCell ref="K26:L26"/>
    <mergeCell ref="K27:L27"/>
    <mergeCell ref="A13:A16"/>
    <mergeCell ref="B13:I13"/>
    <mergeCell ref="K13:L13"/>
    <mergeCell ref="C14:E14"/>
    <mergeCell ref="K14:L14"/>
    <mergeCell ref="B15:B16"/>
    <mergeCell ref="K15:L15"/>
    <mergeCell ref="K16:L16"/>
    <mergeCell ref="A33:B33"/>
    <mergeCell ref="C33:R33"/>
    <mergeCell ref="K20:L20"/>
    <mergeCell ref="K21:L21"/>
    <mergeCell ref="A22:B32"/>
    <mergeCell ref="K22:L22"/>
    <mergeCell ref="K23:L23"/>
    <mergeCell ref="K24:L24"/>
    <mergeCell ref="K25:L25"/>
    <mergeCell ref="A17:B21"/>
    <mergeCell ref="K17:L17"/>
    <mergeCell ref="K18:L18"/>
    <mergeCell ref="K19:L19"/>
    <mergeCell ref="C20:I21"/>
    <mergeCell ref="J28:R32"/>
  </mergeCells>
  <phoneticPr fontId="2"/>
  <conditionalFormatting sqref="F17:F19 G22 G27:G32 O9:P16 F14:G16 F9:G10 O18:P27">
    <cfRule type="notContainsBlanks" dxfId="18" priority="13">
      <formula>LEN(TRIM(F9))&gt;0</formula>
    </cfRule>
  </conditionalFormatting>
  <conditionalFormatting sqref="A1:R1">
    <cfRule type="notContainsBlanks" dxfId="17" priority="14">
      <formula>LEN(TRIM(A1))&gt;0</formula>
    </cfRule>
  </conditionalFormatting>
  <conditionalFormatting sqref="D5">
    <cfRule type="containsText" dxfId="16" priority="12" operator="containsText" text="利用申込書の「はじめに！」シートからコピーして">
      <formula>NOT(ISERROR(SEARCH("利用申込書の「はじめに！」シートからコピーして",D5)))</formula>
    </cfRule>
  </conditionalFormatting>
  <conditionalFormatting sqref="F12:G12">
    <cfRule type="notContainsBlanks" dxfId="15" priority="11">
      <formula>LEN(TRIM(F12))&gt;0</formula>
    </cfRule>
  </conditionalFormatting>
  <conditionalFormatting sqref="F11:G11">
    <cfRule type="notContainsBlanks" dxfId="14" priority="10">
      <formula>LEN(TRIM(F11))&gt;0</formula>
    </cfRule>
  </conditionalFormatting>
  <conditionalFormatting sqref="O17:P17">
    <cfRule type="notContainsBlanks" dxfId="13" priority="9">
      <formula>LEN(TRIM(O17))&gt;0</formula>
    </cfRule>
  </conditionalFormatting>
  <conditionalFormatting sqref="E24:E25 E27 E22">
    <cfRule type="notContainsBlanks" dxfId="12" priority="8">
      <formula>LEN(TRIM(E22))&gt;0</formula>
    </cfRule>
  </conditionalFormatting>
  <conditionalFormatting sqref="F22 F27:F32">
    <cfRule type="notContainsBlanks" dxfId="11" priority="7">
      <formula>LEN(TRIM(F22))&gt;0</formula>
    </cfRule>
  </conditionalFormatting>
  <conditionalFormatting sqref="F23:F26">
    <cfRule type="notContainsBlanks" dxfId="10" priority="6">
      <formula>LEN(TRIM(F23))&gt;0</formula>
    </cfRule>
  </conditionalFormatting>
  <conditionalFormatting sqref="G23:G27">
    <cfRule type="notContainsBlanks" dxfId="9" priority="5">
      <formula>LEN(TRIM(G23))&gt;0</formula>
    </cfRule>
  </conditionalFormatting>
  <conditionalFormatting sqref="G17:G18">
    <cfRule type="notContainsBlanks" dxfId="8" priority="4">
      <formula>LEN(TRIM(G17))&gt;0</formula>
    </cfRule>
  </conditionalFormatting>
  <conditionalFormatting sqref="G19">
    <cfRule type="notContainsBlanks" dxfId="7" priority="3">
      <formula>LEN(TRIM(G19))&gt;0</formula>
    </cfRule>
  </conditionalFormatting>
  <conditionalFormatting sqref="N5:R6">
    <cfRule type="expression" dxfId="6" priority="2">
      <formula>$N$5="〇"</formula>
    </cfRule>
  </conditionalFormatting>
  <conditionalFormatting sqref="W32">
    <cfRule type="notContainsBlanks" dxfId="5" priority="1">
      <formula>LEN(TRIM(W32))&gt;0</formula>
    </cfRule>
  </conditionalFormatting>
  <dataValidations count="3">
    <dataValidation type="list" allowBlank="1" showInputMessage="1" showErrorMessage="1" sqref="N5" xr:uid="{EADC3E16-04EA-4BD4-81D7-D1000076F6A0}">
      <formula1>$S$5:$T$5</formula1>
    </dataValidation>
    <dataValidation type="list" allowBlank="1" showInputMessage="1" showErrorMessage="1" sqref="F9:F12 E27 F14:F19 E22 O9:O27" xr:uid="{42D96EE2-5EC9-4C8F-9733-33FF5EBED80C}">
      <formula1>"○"</formula1>
    </dataValidation>
    <dataValidation type="list" allowBlank="1" showInputMessage="1" showErrorMessage="1" sqref="F22:F32" xr:uid="{D0500E8E-BB18-4766-92B0-F8FD074DC462}">
      <formula1>"〇"</formula1>
    </dataValidation>
  </dataValidations>
  <hyperlinks>
    <hyperlink ref="T3:T4" location="'はじめに！'!A1" display="'はじめに！'!A1" xr:uid="{BDC439F7-5D87-4F53-A77B-466F494D91B7}"/>
  </hyperlinks>
  <printOptions verticalCentered="1"/>
  <pageMargins left="0.70866141732283472" right="0.70866141732283472" top="0.74803149606299213" bottom="0.74803149606299213" header="0.31496062992125984" footer="0.31496062992125984"/>
  <pageSetup paperSize="9" scale="1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3DAC-6073-474F-AAAB-B50B0AF41B39}">
  <sheetPr>
    <tabColor theme="9" tint="0.59999389629810485"/>
    <pageSetUpPr fitToPage="1"/>
  </sheetPr>
  <dimension ref="A1:R45"/>
  <sheetViews>
    <sheetView view="pageBreakPreview" zoomScaleNormal="85" zoomScaleSheetLayoutView="100" workbookViewId="0">
      <selection activeCell="B39" sqref="B39:C39"/>
    </sheetView>
  </sheetViews>
  <sheetFormatPr defaultRowHeight="15"/>
  <cols>
    <col min="1" max="1" width="15" style="295" customWidth="1"/>
    <col min="2" max="2" width="41.5" style="282" customWidth="1"/>
    <col min="3" max="3" width="7" style="295" bestFit="1" customWidth="1"/>
    <col min="4" max="4" width="4.5" style="282" customWidth="1"/>
    <col min="5" max="5" width="19.33203125" style="295" customWidth="1"/>
    <col min="6" max="6" width="40.33203125" style="282" customWidth="1"/>
    <col min="7" max="7" width="10.83203125" style="295" customWidth="1"/>
    <col min="8" max="16384" width="9.33203125" style="282"/>
  </cols>
  <sheetData>
    <row r="1" spans="1:18" ht="34.5" customHeight="1">
      <c r="A1" s="969" t="s">
        <v>484</v>
      </c>
      <c r="B1" s="969"/>
      <c r="C1" s="969"/>
      <c r="D1" s="969"/>
      <c r="E1" s="969"/>
      <c r="F1" s="969"/>
      <c r="G1" s="388"/>
      <c r="H1" s="281"/>
    </row>
    <row r="2" spans="1:18" ht="28.5">
      <c r="M2" s="970"/>
      <c r="N2" s="970"/>
      <c r="O2" s="970"/>
      <c r="P2" s="970"/>
      <c r="Q2" s="970"/>
      <c r="R2" s="970"/>
    </row>
    <row r="3" spans="1:18" ht="26.25" customHeight="1">
      <c r="A3" s="283" t="s">
        <v>381</v>
      </c>
      <c r="B3" s="283" t="s">
        <v>382</v>
      </c>
      <c r="C3" s="283" t="s">
        <v>383</v>
      </c>
      <c r="D3" s="284"/>
      <c r="E3" s="283" t="s">
        <v>381</v>
      </c>
      <c r="F3" s="283" t="s">
        <v>382</v>
      </c>
      <c r="G3" s="283" t="s">
        <v>383</v>
      </c>
    </row>
    <row r="4" spans="1:18" ht="26.25" customHeight="1">
      <c r="A4" s="305" t="s">
        <v>384</v>
      </c>
      <c r="B4" s="285" t="s">
        <v>385</v>
      </c>
      <c r="C4" s="286">
        <v>3</v>
      </c>
      <c r="D4" s="287"/>
      <c r="E4" s="305" t="s">
        <v>386</v>
      </c>
      <c r="F4" s="285" t="s">
        <v>387</v>
      </c>
      <c r="G4" s="286">
        <v>1</v>
      </c>
    </row>
    <row r="5" spans="1:18" ht="26.25" customHeight="1">
      <c r="A5" s="288"/>
      <c r="B5" s="285" t="s">
        <v>388</v>
      </c>
      <c r="C5" s="286">
        <v>8</v>
      </c>
      <c r="D5" s="287"/>
      <c r="E5" s="288" t="s">
        <v>389</v>
      </c>
      <c r="F5" s="285" t="s">
        <v>390</v>
      </c>
      <c r="G5" s="286">
        <v>20</v>
      </c>
    </row>
    <row r="6" spans="1:18" ht="26.25" customHeight="1">
      <c r="A6" s="288"/>
      <c r="B6" s="285" t="s">
        <v>391</v>
      </c>
      <c r="C6" s="286">
        <v>12</v>
      </c>
      <c r="D6" s="287"/>
      <c r="E6" s="288"/>
      <c r="F6" s="285" t="s">
        <v>392</v>
      </c>
      <c r="G6" s="286">
        <v>2</v>
      </c>
    </row>
    <row r="7" spans="1:18" ht="26.25" customHeight="1">
      <c r="A7" s="288"/>
      <c r="B7" s="285" t="s">
        <v>393</v>
      </c>
      <c r="C7" s="286">
        <v>8</v>
      </c>
      <c r="D7" s="287"/>
      <c r="E7" s="288"/>
      <c r="F7" s="285" t="s">
        <v>394</v>
      </c>
      <c r="G7" s="286">
        <v>120</v>
      </c>
    </row>
    <row r="8" spans="1:18" ht="26.25" customHeight="1">
      <c r="A8" s="288"/>
      <c r="B8" s="285" t="s">
        <v>395</v>
      </c>
      <c r="C8" s="286">
        <v>4</v>
      </c>
      <c r="D8" s="287"/>
      <c r="E8" s="288"/>
      <c r="F8" s="285" t="s">
        <v>396</v>
      </c>
      <c r="G8" s="289" t="s">
        <v>397</v>
      </c>
    </row>
    <row r="9" spans="1:18" ht="26.25" customHeight="1">
      <c r="A9" s="288"/>
      <c r="B9" s="285" t="s">
        <v>398</v>
      </c>
      <c r="C9" s="286">
        <v>5</v>
      </c>
      <c r="D9" s="287"/>
      <c r="E9" s="288"/>
      <c r="F9" s="285" t="s">
        <v>399</v>
      </c>
      <c r="G9" s="286">
        <v>25</v>
      </c>
    </row>
    <row r="10" spans="1:18" ht="26.25" customHeight="1">
      <c r="A10" s="288"/>
      <c r="B10" s="285" t="s">
        <v>400</v>
      </c>
      <c r="C10" s="286">
        <v>2</v>
      </c>
      <c r="D10" s="287"/>
      <c r="E10" s="288"/>
      <c r="F10" s="285" t="s">
        <v>401</v>
      </c>
      <c r="G10" s="286">
        <v>17</v>
      </c>
    </row>
    <row r="11" spans="1:18" ht="26.25" customHeight="1">
      <c r="A11" s="288"/>
      <c r="B11" s="285" t="s">
        <v>402</v>
      </c>
      <c r="C11" s="286">
        <v>5</v>
      </c>
      <c r="D11" s="287"/>
      <c r="E11" s="288"/>
      <c r="F11" s="285" t="s">
        <v>403</v>
      </c>
      <c r="G11" s="286">
        <v>14</v>
      </c>
    </row>
    <row r="12" spans="1:18" ht="26.25" customHeight="1">
      <c r="A12" s="288"/>
      <c r="B12" s="285" t="s">
        <v>404</v>
      </c>
      <c r="C12" s="286">
        <v>6</v>
      </c>
      <c r="D12" s="287"/>
      <c r="E12" s="288"/>
      <c r="F12" s="285" t="s">
        <v>405</v>
      </c>
      <c r="G12" s="286">
        <v>8</v>
      </c>
    </row>
    <row r="13" spans="1:18" ht="26.25" customHeight="1">
      <c r="A13" s="288"/>
      <c r="B13" s="285" t="s">
        <v>483</v>
      </c>
      <c r="C13" s="286">
        <v>4</v>
      </c>
      <c r="D13" s="287"/>
      <c r="E13" s="288"/>
      <c r="F13" s="285" t="s">
        <v>406</v>
      </c>
      <c r="G13" s="286">
        <v>11</v>
      </c>
    </row>
    <row r="14" spans="1:18" ht="26.25" customHeight="1">
      <c r="A14" s="288"/>
      <c r="B14" s="290" t="s">
        <v>407</v>
      </c>
      <c r="C14" s="305">
        <v>3</v>
      </c>
      <c r="D14" s="287"/>
      <c r="E14" s="288"/>
      <c r="F14" s="285" t="s">
        <v>408</v>
      </c>
      <c r="G14" s="286">
        <v>7</v>
      </c>
    </row>
    <row r="15" spans="1:18" ht="26.25" customHeight="1">
      <c r="A15" s="387"/>
      <c r="B15" s="291" t="s">
        <v>482</v>
      </c>
      <c r="C15" s="971">
        <v>3</v>
      </c>
      <c r="D15" s="287"/>
      <c r="E15" s="288"/>
      <c r="F15" s="285" t="s">
        <v>409</v>
      </c>
      <c r="G15" s="286">
        <v>12</v>
      </c>
    </row>
    <row r="16" spans="1:18" ht="26.25" customHeight="1">
      <c r="A16" s="288"/>
      <c r="B16" s="292" t="s">
        <v>481</v>
      </c>
      <c r="C16" s="972"/>
      <c r="D16" s="287"/>
      <c r="E16" s="306"/>
      <c r="F16" s="285" t="s">
        <v>410</v>
      </c>
      <c r="G16" s="286">
        <v>1</v>
      </c>
    </row>
    <row r="17" spans="1:7" ht="26.25" customHeight="1">
      <c r="A17" s="288"/>
      <c r="B17" s="285" t="s">
        <v>411</v>
      </c>
      <c r="C17" s="286">
        <v>8</v>
      </c>
      <c r="D17" s="287"/>
      <c r="E17" s="284"/>
      <c r="F17" s="287"/>
      <c r="G17" s="284"/>
    </row>
    <row r="18" spans="1:7" ht="26.25" customHeight="1">
      <c r="A18" s="288"/>
      <c r="B18" s="285" t="s">
        <v>412</v>
      </c>
      <c r="C18" s="286">
        <v>8</v>
      </c>
      <c r="D18" s="287"/>
      <c r="E18" s="305" t="s">
        <v>413</v>
      </c>
      <c r="F18" s="293" t="s">
        <v>414</v>
      </c>
      <c r="G18" s="286">
        <v>24</v>
      </c>
    </row>
    <row r="19" spans="1:7" ht="26.25" customHeight="1">
      <c r="A19" s="288"/>
      <c r="B19" s="285" t="s">
        <v>415</v>
      </c>
      <c r="C19" s="286">
        <v>5</v>
      </c>
      <c r="D19" s="287"/>
      <c r="E19" s="288"/>
      <c r="F19" s="285" t="s">
        <v>416</v>
      </c>
      <c r="G19" s="286">
        <v>6</v>
      </c>
    </row>
    <row r="20" spans="1:7" ht="26.25" customHeight="1">
      <c r="A20" s="288"/>
      <c r="B20" s="285" t="s">
        <v>417</v>
      </c>
      <c r="C20" s="286">
        <v>10</v>
      </c>
      <c r="D20" s="287"/>
      <c r="E20" s="288"/>
      <c r="F20" s="285" t="s">
        <v>418</v>
      </c>
      <c r="G20" s="286">
        <v>3</v>
      </c>
    </row>
    <row r="21" spans="1:7" ht="26.25" customHeight="1">
      <c r="A21" s="288"/>
      <c r="B21" s="285" t="s">
        <v>419</v>
      </c>
      <c r="C21" s="286">
        <v>22</v>
      </c>
      <c r="D21" s="287"/>
      <c r="E21" s="288"/>
      <c r="F21" s="285" t="s">
        <v>420</v>
      </c>
      <c r="G21" s="286">
        <v>1</v>
      </c>
    </row>
    <row r="22" spans="1:7" ht="26.25" customHeight="1">
      <c r="A22" s="288"/>
      <c r="B22" s="285" t="s">
        <v>421</v>
      </c>
      <c r="C22" s="286">
        <v>7</v>
      </c>
      <c r="D22" s="287"/>
      <c r="E22" s="288"/>
      <c r="F22" s="285" t="s">
        <v>422</v>
      </c>
      <c r="G22" s="286">
        <v>3</v>
      </c>
    </row>
    <row r="23" spans="1:7" ht="26.25" customHeight="1">
      <c r="A23" s="306"/>
      <c r="B23" s="285" t="s">
        <v>423</v>
      </c>
      <c r="C23" s="286">
        <v>5</v>
      </c>
      <c r="D23" s="287"/>
      <c r="E23" s="294"/>
      <c r="F23" s="285" t="s">
        <v>424</v>
      </c>
      <c r="G23" s="286" t="s">
        <v>425</v>
      </c>
    </row>
    <row r="24" spans="1:7" ht="26.25" customHeight="1">
      <c r="A24" s="286" t="s">
        <v>426</v>
      </c>
      <c r="B24" s="285" t="s">
        <v>427</v>
      </c>
      <c r="C24" s="286">
        <v>6</v>
      </c>
      <c r="D24" s="287"/>
    </row>
    <row r="25" spans="1:7" ht="26.25" customHeight="1">
      <c r="A25" s="284"/>
      <c r="B25" s="287"/>
      <c r="C25" s="284"/>
      <c r="D25" s="287"/>
      <c r="E25" s="305" t="s">
        <v>428</v>
      </c>
      <c r="F25" s="285" t="s">
        <v>429</v>
      </c>
      <c r="G25" s="286">
        <v>20</v>
      </c>
    </row>
    <row r="26" spans="1:7" ht="26.25" customHeight="1">
      <c r="A26" s="305" t="s">
        <v>430</v>
      </c>
      <c r="B26" s="293" t="s">
        <v>431</v>
      </c>
      <c r="C26" s="286"/>
      <c r="D26" s="287"/>
      <c r="E26" s="288"/>
      <c r="F26" s="285" t="s">
        <v>432</v>
      </c>
      <c r="G26" s="286">
        <v>24</v>
      </c>
    </row>
    <row r="27" spans="1:7" ht="26.25" customHeight="1">
      <c r="A27" s="296"/>
      <c r="B27" s="293" t="s">
        <v>433</v>
      </c>
      <c r="C27" s="286">
        <v>2</v>
      </c>
      <c r="D27" s="287"/>
      <c r="E27" s="288"/>
      <c r="F27" s="285" t="s">
        <v>434</v>
      </c>
      <c r="G27" s="286">
        <v>26</v>
      </c>
    </row>
    <row r="28" spans="1:7" ht="26.25" customHeight="1">
      <c r="D28" s="287"/>
      <c r="E28" s="288"/>
      <c r="F28" s="285" t="s">
        <v>435</v>
      </c>
      <c r="G28" s="286">
        <v>19</v>
      </c>
    </row>
    <row r="29" spans="1:7" ht="26.25" customHeight="1">
      <c r="A29" s="305" t="s">
        <v>436</v>
      </c>
      <c r="B29" s="285" t="s">
        <v>387</v>
      </c>
      <c r="C29" s="286">
        <v>1</v>
      </c>
      <c r="D29" s="287"/>
      <c r="E29" s="288"/>
      <c r="F29" s="285" t="s">
        <v>437</v>
      </c>
      <c r="G29" s="286">
        <v>19</v>
      </c>
    </row>
    <row r="30" spans="1:7" ht="26.25" customHeight="1">
      <c r="A30" s="288"/>
      <c r="B30" s="285" t="s">
        <v>424</v>
      </c>
      <c r="C30" s="286" t="s">
        <v>425</v>
      </c>
      <c r="D30" s="287"/>
      <c r="E30" s="306"/>
      <c r="F30" s="285" t="s">
        <v>438</v>
      </c>
      <c r="G30" s="286">
        <v>40</v>
      </c>
    </row>
    <row r="31" spans="1:7" ht="26.25" customHeight="1">
      <c r="A31" s="288"/>
      <c r="B31" s="285" t="s">
        <v>410</v>
      </c>
      <c r="C31" s="286">
        <v>4</v>
      </c>
      <c r="D31" s="287"/>
      <c r="E31" s="284"/>
      <c r="F31" s="287"/>
      <c r="G31" s="284"/>
    </row>
    <row r="32" spans="1:7" ht="26.25" customHeight="1">
      <c r="A32" s="288"/>
      <c r="B32" s="285" t="s">
        <v>439</v>
      </c>
      <c r="C32" s="286">
        <v>1</v>
      </c>
      <c r="D32" s="287"/>
      <c r="E32" s="305" t="s">
        <v>440</v>
      </c>
      <c r="F32" s="285" t="s">
        <v>414</v>
      </c>
      <c r="G32" s="286">
        <v>12</v>
      </c>
    </row>
    <row r="33" spans="1:7" ht="26.25" customHeight="1">
      <c r="A33" s="288"/>
      <c r="B33" s="285" t="s">
        <v>414</v>
      </c>
      <c r="C33" s="286">
        <v>19</v>
      </c>
      <c r="D33" s="287"/>
      <c r="E33" s="288"/>
      <c r="F33" s="285" t="s">
        <v>387</v>
      </c>
      <c r="G33" s="286">
        <v>1</v>
      </c>
    </row>
    <row r="34" spans="1:7" ht="26.25" customHeight="1">
      <c r="A34" s="288"/>
      <c r="B34" s="285" t="s">
        <v>441</v>
      </c>
      <c r="C34" s="286">
        <v>1</v>
      </c>
      <c r="D34" s="287"/>
      <c r="E34" s="288"/>
      <c r="F34" s="285" t="s">
        <v>424</v>
      </c>
      <c r="G34" s="286" t="s">
        <v>425</v>
      </c>
    </row>
    <row r="35" spans="1:7" ht="26.25" customHeight="1">
      <c r="A35" s="288"/>
      <c r="B35" s="285" t="s">
        <v>442</v>
      </c>
      <c r="C35" s="286" t="s">
        <v>425</v>
      </c>
      <c r="D35" s="287"/>
      <c r="E35" s="306"/>
      <c r="F35" s="285" t="s">
        <v>443</v>
      </c>
      <c r="G35" s="286"/>
    </row>
    <row r="36" spans="1:7" ht="26.25" customHeight="1">
      <c r="A36" s="288"/>
      <c r="B36" s="297" t="s">
        <v>444</v>
      </c>
      <c r="C36" s="286">
        <v>1</v>
      </c>
      <c r="D36" s="287"/>
      <c r="E36" s="284"/>
    </row>
    <row r="37" spans="1:7" ht="26.25" customHeight="1">
      <c r="A37" s="306"/>
      <c r="B37" s="285" t="s">
        <v>445</v>
      </c>
      <c r="C37" s="286">
        <v>1</v>
      </c>
      <c r="D37" s="287"/>
      <c r="E37" s="298" t="s">
        <v>446</v>
      </c>
      <c r="F37" s="291" t="s">
        <v>447</v>
      </c>
      <c r="G37" s="971">
        <v>12</v>
      </c>
    </row>
    <row r="38" spans="1:7" ht="26.25" customHeight="1">
      <c r="D38" s="287"/>
      <c r="E38" s="306"/>
      <c r="F38" s="292" t="s">
        <v>448</v>
      </c>
      <c r="G38" s="972"/>
    </row>
    <row r="39" spans="1:7" ht="26.25" customHeight="1">
      <c r="A39" s="305" t="s">
        <v>449</v>
      </c>
      <c r="B39" s="285" t="s">
        <v>450</v>
      </c>
      <c r="C39" s="286">
        <v>11</v>
      </c>
      <c r="D39" s="287"/>
    </row>
    <row r="40" spans="1:7" ht="26.25" customHeight="1">
      <c r="A40" s="288"/>
      <c r="B40" s="285" t="s">
        <v>451</v>
      </c>
      <c r="C40" s="286">
        <v>112</v>
      </c>
      <c r="D40" s="287"/>
      <c r="E40" s="305" t="s">
        <v>452</v>
      </c>
      <c r="F40" s="285" t="s">
        <v>453</v>
      </c>
      <c r="G40" s="286">
        <v>34</v>
      </c>
    </row>
    <row r="41" spans="1:7" ht="26.25" customHeight="1">
      <c r="A41" s="288"/>
      <c r="B41" s="285" t="s">
        <v>410</v>
      </c>
      <c r="C41" s="286">
        <v>1</v>
      </c>
      <c r="D41" s="287"/>
      <c r="E41" s="288"/>
      <c r="F41" s="285" t="s">
        <v>454</v>
      </c>
      <c r="G41" s="286">
        <v>121</v>
      </c>
    </row>
    <row r="42" spans="1:7" ht="26.25" customHeight="1">
      <c r="A42" s="288"/>
      <c r="B42" s="285" t="s">
        <v>192</v>
      </c>
      <c r="C42" s="286">
        <v>8</v>
      </c>
      <c r="D42" s="287"/>
      <c r="E42" s="288"/>
      <c r="F42" s="285" t="s">
        <v>455</v>
      </c>
      <c r="G42" s="286">
        <v>5</v>
      </c>
    </row>
    <row r="43" spans="1:7" ht="26.25" customHeight="1">
      <c r="A43" s="288"/>
      <c r="B43" s="285" t="s">
        <v>456</v>
      </c>
      <c r="C43" s="286">
        <v>1</v>
      </c>
      <c r="D43" s="287"/>
      <c r="E43" s="288"/>
      <c r="F43" s="285" t="s">
        <v>457</v>
      </c>
      <c r="G43" s="286">
        <v>2</v>
      </c>
    </row>
    <row r="44" spans="1:7" ht="26.25" customHeight="1">
      <c r="A44" s="306"/>
      <c r="B44" s="285" t="s">
        <v>458</v>
      </c>
      <c r="C44" s="286">
        <v>1</v>
      </c>
      <c r="D44" s="287"/>
      <c r="E44" s="306"/>
      <c r="F44" s="285" t="s">
        <v>459</v>
      </c>
      <c r="G44" s="286">
        <v>1</v>
      </c>
    </row>
    <row r="45" spans="1:7" ht="26.25" customHeight="1">
      <c r="D45" s="287"/>
    </row>
  </sheetData>
  <sheetProtection sheet="1" objects="1" scenarios="1"/>
  <mergeCells count="4">
    <mergeCell ref="A1:F1"/>
    <mergeCell ref="M2:R2"/>
    <mergeCell ref="C15:C16"/>
    <mergeCell ref="G37:G38"/>
  </mergeCells>
  <phoneticPr fontId="2"/>
  <printOptions verticalCentered="1"/>
  <pageMargins left="0.70866141732283472" right="0.70866141732283472" top="0.74803149606299213" bottom="0.74803149606299213" header="0.31496062992125984" footer="0.31496062992125984"/>
  <pageSetup paperSize="9" scale="6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AO62"/>
  <sheetViews>
    <sheetView view="pageBreakPreview" zoomScaleNormal="100" zoomScaleSheetLayoutView="100" workbookViewId="0">
      <selection activeCell="P8" sqref="P8:V8"/>
    </sheetView>
  </sheetViews>
  <sheetFormatPr defaultColWidth="4.83203125" defaultRowHeight="26.25" customHeight="1"/>
  <cols>
    <col min="1" max="26" width="4.83203125" style="169"/>
    <col min="27" max="29" width="7.1640625" style="169" customWidth="1"/>
    <col min="30" max="32" width="6.83203125" style="169" customWidth="1"/>
    <col min="33" max="16384" width="4.83203125" style="169"/>
  </cols>
  <sheetData>
    <row r="1" spans="1:41" ht="14.25">
      <c r="A1" s="616" t="str">
        <f>IF('はじめに！'!M34=TRUE,"","実施を希望されていません。希望の場合は、「はじめに！」シートの実施希望欄に✔を入れてください。")</f>
        <v>実施を希望されていません。希望の場合は、「はじめに！」シートの実施希望欄に✔を入れてください。</v>
      </c>
      <c r="B1" s="617"/>
      <c r="C1" s="617"/>
      <c r="D1" s="617"/>
      <c r="E1" s="617"/>
      <c r="F1" s="617"/>
      <c r="G1" s="617"/>
      <c r="H1" s="617"/>
      <c r="I1" s="617"/>
      <c r="J1" s="617"/>
      <c r="K1" s="617"/>
      <c r="L1" s="617"/>
      <c r="M1" s="617"/>
      <c r="N1" s="617"/>
      <c r="O1" s="617"/>
      <c r="P1" s="617"/>
      <c r="Q1" s="617"/>
      <c r="R1" s="617"/>
      <c r="S1" s="617"/>
      <c r="T1" s="617"/>
      <c r="U1" s="617"/>
      <c r="V1" s="617"/>
      <c r="W1" s="617"/>
      <c r="X1" s="617"/>
      <c r="Y1" s="617"/>
      <c r="AA1" s="600" t="s">
        <v>163</v>
      </c>
      <c r="AB1" s="601"/>
      <c r="AC1" s="602"/>
    </row>
    <row r="2" spans="1:41" ht="17.25">
      <c r="A2" s="217"/>
      <c r="B2" s="208"/>
      <c r="C2" s="219" t="s">
        <v>295</v>
      </c>
      <c r="D2" s="219"/>
      <c r="E2" s="219"/>
      <c r="F2" s="219"/>
      <c r="G2" s="219"/>
      <c r="H2" s="219"/>
      <c r="I2" s="219"/>
      <c r="J2" s="219"/>
      <c r="K2" s="219"/>
      <c r="L2" s="219"/>
      <c r="M2" s="219"/>
      <c r="N2" s="219"/>
      <c r="O2" s="219"/>
      <c r="P2" s="219"/>
      <c r="Q2" s="220"/>
      <c r="R2" s="215"/>
      <c r="S2" s="215" t="s">
        <v>84</v>
      </c>
      <c r="T2" s="619" t="str">
        <f>'はじめに！'!H4</f>
        <v/>
      </c>
      <c r="U2" s="619"/>
      <c r="V2" s="619"/>
      <c r="W2" s="619"/>
      <c r="X2" s="619"/>
      <c r="Y2" s="619"/>
      <c r="AA2" s="603"/>
      <c r="AB2" s="604"/>
      <c r="AC2" s="605"/>
    </row>
    <row r="3" spans="1:41" ht="14.25">
      <c r="A3" s="217"/>
      <c r="B3" s="259" t="s">
        <v>326</v>
      </c>
      <c r="C3" s="216"/>
      <c r="D3" s="216"/>
      <c r="E3" s="216"/>
      <c r="F3" s="216"/>
      <c r="G3" s="216"/>
      <c r="H3" s="216"/>
      <c r="I3" s="216"/>
      <c r="J3" s="216"/>
      <c r="K3" s="216"/>
      <c r="L3" s="216"/>
      <c r="M3" s="216"/>
      <c r="N3" s="216"/>
      <c r="O3" s="216"/>
      <c r="P3" s="216"/>
      <c r="Q3" s="215"/>
      <c r="R3" s="215"/>
      <c r="S3" s="215"/>
      <c r="T3" s="214"/>
      <c r="U3" s="214"/>
      <c r="V3" s="214"/>
      <c r="W3" s="214"/>
      <c r="X3" s="214"/>
      <c r="Y3" s="214"/>
      <c r="AA3" s="603"/>
      <c r="AB3" s="604"/>
      <c r="AC3" s="605"/>
    </row>
    <row r="4" spans="1:41" ht="19.5" thickBot="1">
      <c r="A4" s="620" t="s">
        <v>299</v>
      </c>
      <c r="B4" s="620"/>
      <c r="C4" s="620"/>
      <c r="D4" s="620"/>
      <c r="E4" s="620"/>
      <c r="F4" s="620"/>
      <c r="G4" s="620"/>
      <c r="H4" s="620"/>
      <c r="I4" s="620"/>
      <c r="J4" s="620"/>
      <c r="K4" s="620"/>
      <c r="L4" s="620"/>
      <c r="M4" s="620"/>
      <c r="N4" s="620"/>
      <c r="O4" s="620"/>
      <c r="P4" s="620"/>
      <c r="Q4" s="620"/>
      <c r="R4" s="620"/>
      <c r="S4" s="620"/>
      <c r="T4" s="620"/>
      <c r="U4" s="620"/>
      <c r="V4" s="620"/>
      <c r="W4" s="620"/>
      <c r="X4" s="620"/>
      <c r="Y4" s="620"/>
      <c r="AA4" s="606"/>
      <c r="AB4" s="607"/>
      <c r="AC4" s="608"/>
    </row>
    <row r="5" spans="1:41" ht="14.25" customHeight="1">
      <c r="A5" s="213"/>
      <c r="B5" s="198"/>
      <c r="C5" s="198"/>
      <c r="D5" s="198"/>
      <c r="E5" s="198"/>
      <c r="F5" s="198"/>
      <c r="G5" s="198"/>
      <c r="H5" s="198"/>
      <c r="I5" s="198"/>
      <c r="J5" s="198"/>
      <c r="K5" s="198"/>
      <c r="L5" s="198"/>
      <c r="M5" s="198"/>
      <c r="AA5" s="973" t="s">
        <v>304</v>
      </c>
      <c r="AB5" s="974"/>
      <c r="AC5" s="975"/>
      <c r="AD5" s="980" t="s">
        <v>303</v>
      </c>
      <c r="AE5" s="981"/>
      <c r="AF5" s="982"/>
      <c r="AG5" s="502"/>
      <c r="AH5" s="502"/>
      <c r="AI5" s="502"/>
      <c r="AJ5" s="502"/>
      <c r="AK5" s="502"/>
      <c r="AL5" s="502"/>
      <c r="AM5" s="502"/>
      <c r="AN5" s="502"/>
      <c r="AO5" s="502"/>
    </row>
    <row r="6" spans="1:41" ht="14.25">
      <c r="A6" s="618" t="s">
        <v>52</v>
      </c>
      <c r="B6" s="618"/>
      <c r="C6" s="618"/>
      <c r="D6" s="618"/>
      <c r="E6" s="618"/>
      <c r="F6" s="618"/>
      <c r="G6" s="618"/>
      <c r="H6" s="618"/>
      <c r="I6" s="618"/>
      <c r="J6" s="618"/>
      <c r="K6" s="618"/>
      <c r="L6" s="618"/>
      <c r="M6" s="618"/>
      <c r="AA6" s="976"/>
      <c r="AB6" s="974"/>
      <c r="AC6" s="975"/>
      <c r="AD6" s="983"/>
      <c r="AE6" s="984"/>
      <c r="AF6" s="985"/>
      <c r="AG6" s="502"/>
      <c r="AH6" s="502"/>
      <c r="AI6" s="502"/>
      <c r="AJ6" s="502"/>
      <c r="AK6" s="502"/>
      <c r="AL6" s="502"/>
      <c r="AM6" s="502"/>
      <c r="AN6" s="502"/>
      <c r="AO6" s="502"/>
    </row>
    <row r="7" spans="1:41" ht="15" thickBot="1">
      <c r="A7" s="212" t="s">
        <v>53</v>
      </c>
      <c r="B7" s="198"/>
      <c r="C7" s="198"/>
      <c r="D7" s="198"/>
      <c r="L7" s="590" t="s">
        <v>54</v>
      </c>
      <c r="M7" s="590"/>
      <c r="N7" s="590"/>
      <c r="O7" s="590"/>
      <c r="P7" s="621" t="str">
        <f>IF('はじめに！'!C9="","",'はじめに！'!C9)</f>
        <v/>
      </c>
      <c r="Q7" s="622"/>
      <c r="R7" s="622"/>
      <c r="S7" s="622"/>
      <c r="T7" s="622"/>
      <c r="U7" s="622"/>
      <c r="V7" s="622"/>
      <c r="W7" s="622"/>
      <c r="X7" s="622"/>
      <c r="Y7" s="622"/>
      <c r="AA7" s="977"/>
      <c r="AB7" s="978"/>
      <c r="AC7" s="979"/>
      <c r="AD7" s="986"/>
      <c r="AE7" s="987"/>
      <c r="AF7" s="988"/>
      <c r="AG7" s="502"/>
      <c r="AH7" s="502"/>
      <c r="AI7" s="502"/>
      <c r="AJ7" s="502"/>
      <c r="AK7" s="502"/>
      <c r="AL7" s="502"/>
      <c r="AM7" s="502"/>
      <c r="AN7" s="502"/>
      <c r="AO7" s="502"/>
    </row>
    <row r="8" spans="1:41" ht="14.25" customHeight="1">
      <c r="A8" s="211"/>
      <c r="B8" s="198"/>
      <c r="C8" s="198"/>
      <c r="D8" s="198"/>
      <c r="L8" s="590" t="s">
        <v>55</v>
      </c>
      <c r="M8" s="590"/>
      <c r="N8" s="590"/>
      <c r="O8" s="590"/>
      <c r="P8" s="989"/>
      <c r="Q8" s="989"/>
      <c r="R8" s="989"/>
      <c r="S8" s="989"/>
      <c r="T8" s="989"/>
      <c r="U8" s="989"/>
      <c r="V8" s="989"/>
      <c r="W8" s="304"/>
      <c r="X8" s="304"/>
      <c r="Y8" s="304"/>
      <c r="AG8" s="502"/>
      <c r="AH8" s="502"/>
      <c r="AI8" s="502"/>
      <c r="AJ8" s="502"/>
      <c r="AK8" s="502"/>
      <c r="AL8" s="502"/>
      <c r="AM8" s="502"/>
      <c r="AN8" s="502"/>
      <c r="AO8" s="502"/>
    </row>
    <row r="9" spans="1:41" ht="14.25">
      <c r="A9" s="211"/>
      <c r="B9" s="198"/>
      <c r="C9" s="198"/>
      <c r="D9" s="198"/>
      <c r="L9" s="590" t="s">
        <v>113</v>
      </c>
      <c r="M9" s="590"/>
      <c r="N9" s="590"/>
      <c r="O9" s="590"/>
      <c r="P9" s="574"/>
      <c r="Q9" s="574"/>
      <c r="R9" s="574"/>
      <c r="S9" s="574"/>
      <c r="T9" s="574"/>
      <c r="U9" s="574"/>
      <c r="V9" s="574"/>
      <c r="W9" s="210"/>
      <c r="X9" s="210"/>
      <c r="Y9" s="210"/>
      <c r="AG9" s="502"/>
      <c r="AH9" s="502"/>
      <c r="AI9" s="502"/>
      <c r="AJ9" s="502"/>
      <c r="AK9" s="502"/>
      <c r="AL9" s="502"/>
      <c r="AM9" s="502"/>
      <c r="AN9" s="502"/>
      <c r="AO9" s="502"/>
    </row>
    <row r="10" spans="1:41" ht="18" customHeight="1">
      <c r="A10" s="557" t="s">
        <v>56</v>
      </c>
      <c r="B10" s="557"/>
      <c r="C10" s="557"/>
      <c r="D10" s="557"/>
      <c r="E10" s="557"/>
      <c r="F10" s="557"/>
      <c r="G10" s="557"/>
      <c r="H10" s="575">
        <v>0</v>
      </c>
      <c r="I10" s="575"/>
      <c r="J10" s="576">
        <v>0</v>
      </c>
      <c r="K10" s="576"/>
      <c r="L10" s="577" t="str">
        <f>IF(OR(H10=0,J10=0),"( 　　)",DATE('はじめに！'!D4+2018,H10,J10))</f>
        <v>( 　　)</v>
      </c>
      <c r="M10" s="577"/>
      <c r="N10" s="645" t="s">
        <v>307</v>
      </c>
      <c r="O10" s="645"/>
      <c r="P10" s="645"/>
      <c r="Q10" s="645"/>
      <c r="R10" s="645"/>
      <c r="S10" s="645"/>
      <c r="Z10" s="209"/>
      <c r="AA10" s="202" t="s">
        <v>71</v>
      </c>
    </row>
    <row r="11" spans="1:41" ht="14.25">
      <c r="A11" s="557" t="s">
        <v>85</v>
      </c>
      <c r="B11" s="557"/>
      <c r="C11" s="557"/>
      <c r="D11" s="557"/>
      <c r="E11" s="557"/>
      <c r="F11" s="557"/>
      <c r="G11" s="557"/>
      <c r="H11" s="198"/>
      <c r="I11" s="198"/>
      <c r="J11" s="198"/>
      <c r="K11" s="198"/>
      <c r="L11" s="198"/>
      <c r="M11" s="198"/>
    </row>
    <row r="12" spans="1:41" ht="18" customHeight="1">
      <c r="B12" s="578"/>
      <c r="C12" s="578"/>
      <c r="D12" s="578"/>
      <c r="E12" s="578"/>
      <c r="F12" s="578"/>
      <c r="G12" s="578"/>
      <c r="H12" s="578"/>
      <c r="I12" s="578"/>
      <c r="J12" s="578"/>
      <c r="K12" s="578"/>
      <c r="L12" s="578"/>
      <c r="M12" s="578"/>
      <c r="N12" s="578"/>
      <c r="O12" s="578"/>
      <c r="P12" s="578"/>
      <c r="Q12" s="578"/>
      <c r="R12" s="578"/>
      <c r="S12" s="578"/>
      <c r="T12" s="578"/>
      <c r="U12" s="578"/>
      <c r="V12" s="578"/>
      <c r="W12" s="578"/>
      <c r="X12" s="578"/>
      <c r="Y12" s="578"/>
    </row>
    <row r="13" spans="1:41" ht="14.25">
      <c r="A13" s="199" t="s">
        <v>86</v>
      </c>
      <c r="B13" s="198"/>
      <c r="C13" s="198"/>
      <c r="D13" s="198"/>
      <c r="E13" s="198"/>
      <c r="F13" s="198"/>
      <c r="G13" s="198"/>
      <c r="H13" s="198"/>
      <c r="I13" s="198"/>
      <c r="J13" s="198"/>
      <c r="K13" s="198"/>
      <c r="L13" s="198"/>
      <c r="M13" s="198"/>
    </row>
    <row r="14" spans="1:41" ht="26.25" customHeight="1">
      <c r="B14" s="208"/>
      <c r="C14" s="646" t="s">
        <v>57</v>
      </c>
      <c r="D14" s="646"/>
      <c r="E14" s="646"/>
      <c r="F14" s="646"/>
      <c r="G14" s="646"/>
      <c r="H14" s="646"/>
      <c r="I14" s="207" t="b">
        <v>0</v>
      </c>
      <c r="L14" s="208"/>
      <c r="M14" s="646" t="s">
        <v>58</v>
      </c>
      <c r="N14" s="646"/>
      <c r="O14" s="646"/>
      <c r="P14" s="646"/>
      <c r="Q14" s="646"/>
      <c r="R14" s="646"/>
      <c r="S14" s="207" t="b">
        <v>0</v>
      </c>
    </row>
    <row r="15" spans="1:41" ht="18" customHeight="1">
      <c r="B15" s="578"/>
      <c r="C15" s="578"/>
      <c r="D15" s="578"/>
      <c r="E15" s="578"/>
      <c r="F15" s="578"/>
      <c r="G15" s="578"/>
      <c r="H15" s="578"/>
      <c r="I15" s="578"/>
      <c r="J15" s="578"/>
      <c r="K15" s="578"/>
      <c r="L15" s="578"/>
      <c r="M15" s="578"/>
      <c r="N15" s="578"/>
      <c r="O15" s="578"/>
      <c r="P15" s="578"/>
      <c r="Q15" s="578"/>
      <c r="R15" s="578"/>
      <c r="S15" s="578"/>
      <c r="T15" s="578"/>
      <c r="U15" s="578"/>
      <c r="V15" s="578"/>
      <c r="W15" s="578"/>
      <c r="X15" s="578"/>
      <c r="Y15" s="578"/>
    </row>
    <row r="16" spans="1:41" ht="15" thickBot="1">
      <c r="A16" s="199" t="s">
        <v>59</v>
      </c>
      <c r="B16" s="198"/>
      <c r="C16" s="198"/>
      <c r="D16" s="198"/>
      <c r="E16" s="198"/>
      <c r="F16" s="198"/>
      <c r="G16" s="198"/>
      <c r="H16" s="198"/>
      <c r="I16" s="198"/>
      <c r="J16" s="198"/>
      <c r="K16" s="198"/>
      <c r="L16" s="198"/>
      <c r="M16" s="198"/>
    </row>
    <row r="17" spans="1:25" ht="14.25">
      <c r="A17" s="582" t="s">
        <v>60</v>
      </c>
      <c r="B17" s="583"/>
      <c r="C17" s="583"/>
      <c r="D17" s="583"/>
      <c r="E17" s="583"/>
      <c r="F17" s="583"/>
      <c r="G17" s="583"/>
      <c r="H17" s="583"/>
      <c r="I17" s="583"/>
      <c r="J17" s="583"/>
      <c r="K17" s="583"/>
      <c r="L17" s="583"/>
      <c r="M17" s="583"/>
      <c r="N17" s="583"/>
      <c r="O17" s="583"/>
      <c r="P17" s="583"/>
      <c r="Q17" s="583"/>
      <c r="R17" s="583"/>
      <c r="S17" s="584"/>
    </row>
    <row r="18" spans="1:25" ht="15" thickBot="1">
      <c r="A18" s="206" t="s">
        <v>61</v>
      </c>
      <c r="B18" s="198"/>
      <c r="C18" s="198"/>
      <c r="D18" s="198"/>
      <c r="E18" s="198"/>
      <c r="F18" s="198"/>
      <c r="G18" s="198"/>
      <c r="H18" s="198" t="s">
        <v>62</v>
      </c>
      <c r="I18" s="198"/>
      <c r="J18" s="198"/>
      <c r="K18" s="198"/>
      <c r="L18" s="198"/>
      <c r="M18" s="198"/>
      <c r="N18" s="198"/>
      <c r="O18" s="198"/>
      <c r="P18" s="198"/>
      <c r="Q18" s="585"/>
      <c r="R18" s="585"/>
      <c r="S18" s="586"/>
    </row>
    <row r="19" spans="1:25" ht="18" customHeight="1" thickBot="1">
      <c r="A19" s="579"/>
      <c r="B19" s="580"/>
      <c r="C19" s="580"/>
      <c r="D19" s="580"/>
      <c r="E19" s="580"/>
      <c r="F19" s="581"/>
      <c r="G19" s="198"/>
      <c r="H19" s="579"/>
      <c r="I19" s="580"/>
      <c r="J19" s="580"/>
      <c r="K19" s="580"/>
      <c r="L19" s="580"/>
      <c r="M19" s="580"/>
      <c r="N19" s="580"/>
      <c r="O19" s="580"/>
      <c r="P19" s="580"/>
      <c r="Q19" s="581"/>
      <c r="R19" s="198"/>
      <c r="S19" s="205"/>
    </row>
    <row r="20" spans="1:25" ht="14.25">
      <c r="A20" s="204" t="s">
        <v>327</v>
      </c>
      <c r="B20" s="203"/>
      <c r="C20" s="203"/>
      <c r="D20" s="203"/>
      <c r="E20" s="203"/>
      <c r="F20" s="203"/>
      <c r="G20" s="203"/>
      <c r="H20" s="203"/>
      <c r="I20" s="198"/>
      <c r="J20" s="198"/>
      <c r="K20" s="198"/>
      <c r="L20" s="198"/>
      <c r="M20" s="198"/>
      <c r="N20" s="198"/>
      <c r="O20" s="198"/>
      <c r="P20" s="198"/>
      <c r="Q20" s="201"/>
      <c r="R20" s="201"/>
      <c r="S20" s="200"/>
    </row>
    <row r="21" spans="1:25" ht="5.25" customHeight="1" thickBot="1">
      <c r="A21" s="204"/>
      <c r="B21" s="203"/>
      <c r="C21" s="203"/>
      <c r="D21" s="203"/>
      <c r="E21" s="203"/>
      <c r="F21" s="203"/>
      <c r="G21" s="203"/>
      <c r="H21" s="203"/>
      <c r="I21" s="202"/>
      <c r="J21" s="202"/>
      <c r="K21" s="202"/>
      <c r="L21" s="202"/>
      <c r="M21" s="202"/>
      <c r="N21" s="202"/>
      <c r="O21" s="202"/>
      <c r="P21" s="202"/>
      <c r="Q21" s="201"/>
      <c r="R21" s="201"/>
      <c r="S21" s="200"/>
    </row>
    <row r="22" spans="1:25" ht="21" customHeight="1">
      <c r="A22" s="638" t="s">
        <v>119</v>
      </c>
      <c r="B22" s="639"/>
      <c r="C22" s="631" t="s">
        <v>63</v>
      </c>
      <c r="D22" s="558"/>
      <c r="E22" s="558"/>
      <c r="F22" s="558"/>
      <c r="G22" s="558"/>
      <c r="H22" s="558"/>
      <c r="I22" s="558" t="s">
        <v>64</v>
      </c>
      <c r="J22" s="558"/>
      <c r="K22" s="558"/>
      <c r="L22" s="558"/>
      <c r="M22" s="558"/>
      <c r="N22" s="558"/>
      <c r="O22" s="558"/>
      <c r="P22" s="558"/>
      <c r="Q22" s="558"/>
      <c r="R22" s="558"/>
      <c r="S22" s="623" t="s">
        <v>65</v>
      </c>
      <c r="T22" s="624"/>
      <c r="U22" s="623" t="s">
        <v>87</v>
      </c>
      <c r="V22" s="624"/>
      <c r="W22" s="629" t="s">
        <v>66</v>
      </c>
      <c r="X22" s="629"/>
      <c r="Y22" s="630"/>
    </row>
    <row r="23" spans="1:25" ht="21" customHeight="1">
      <c r="A23" s="640"/>
      <c r="B23" s="641"/>
      <c r="C23" s="634" t="s">
        <v>67</v>
      </c>
      <c r="D23" s="635"/>
      <c r="E23" s="634" t="s">
        <v>110</v>
      </c>
      <c r="F23" s="635"/>
      <c r="G23" s="634" t="s">
        <v>111</v>
      </c>
      <c r="H23" s="635"/>
      <c r="I23" s="632" t="s">
        <v>115</v>
      </c>
      <c r="J23" s="633"/>
      <c r="K23" s="633"/>
      <c r="L23" s="633"/>
      <c r="M23" s="633"/>
      <c r="N23" s="633"/>
      <c r="O23" s="633"/>
      <c r="P23" s="633"/>
      <c r="Q23" s="633"/>
      <c r="R23" s="633"/>
      <c r="S23" s="625"/>
      <c r="T23" s="626"/>
      <c r="U23" s="625"/>
      <c r="V23" s="626"/>
      <c r="W23" s="514"/>
      <c r="X23" s="514"/>
      <c r="Y23" s="515"/>
    </row>
    <row r="24" spans="1:25" ht="14.25">
      <c r="A24" s="642"/>
      <c r="B24" s="573"/>
      <c r="C24" s="636"/>
      <c r="D24" s="637"/>
      <c r="E24" s="636"/>
      <c r="F24" s="637"/>
      <c r="G24" s="636"/>
      <c r="H24" s="637"/>
      <c r="I24" s="643"/>
      <c r="J24" s="644"/>
      <c r="K24" s="589" t="s">
        <v>112</v>
      </c>
      <c r="L24" s="589"/>
      <c r="M24" s="589"/>
      <c r="N24" s="589"/>
      <c r="O24" s="589" t="s">
        <v>294</v>
      </c>
      <c r="P24" s="589"/>
      <c r="Q24" s="589"/>
      <c r="R24" s="589"/>
      <c r="S24" s="627"/>
      <c r="T24" s="628"/>
      <c r="U24" s="627"/>
      <c r="V24" s="628"/>
      <c r="W24" s="514"/>
      <c r="X24" s="514"/>
      <c r="Y24" s="515"/>
    </row>
    <row r="25" spans="1:25" ht="14.25">
      <c r="A25" s="587" t="s">
        <v>103</v>
      </c>
      <c r="B25" s="588"/>
      <c r="C25" s="528" t="str">
        <f>IF('カッター乗船者名簿 (2)'!D31=0,"",'カッター乗船者名簿 (2)'!D31)</f>
        <v/>
      </c>
      <c r="D25" s="529"/>
      <c r="E25" s="528" t="str">
        <f>IF( 'カッター乗船者名簿 (2)'!E31=0,"",'カッター乗船者名簿 (2)'!E31)</f>
        <v/>
      </c>
      <c r="F25" s="529"/>
      <c r="G25" s="513" t="str">
        <f>IF(COUNT(C25,E25)=0,"",SUM(C25:F26))</f>
        <v/>
      </c>
      <c r="H25" s="514"/>
      <c r="I25" s="507" t="s">
        <v>68</v>
      </c>
      <c r="J25" s="507"/>
      <c r="K25" s="508"/>
      <c r="L25" s="508"/>
      <c r="M25" s="508"/>
      <c r="N25" s="508"/>
      <c r="O25" s="508"/>
      <c r="P25" s="508"/>
      <c r="Q25" s="508"/>
      <c r="R25" s="508"/>
      <c r="S25" s="513" t="str">
        <f>IF(COUNTA(K25,O25)=0,"",COUNTA(K25,O25))</f>
        <v/>
      </c>
      <c r="T25" s="514"/>
      <c r="U25" s="513" t="str">
        <f>IF(SUM(G25,S25)=0,"",SUM(G25,S25))</f>
        <v/>
      </c>
      <c r="V25" s="514"/>
      <c r="W25" s="514"/>
      <c r="X25" s="514"/>
      <c r="Y25" s="515"/>
    </row>
    <row r="26" spans="1:25" ht="14.25">
      <c r="A26" s="526"/>
      <c r="B26" s="527"/>
      <c r="C26" s="529"/>
      <c r="D26" s="529"/>
      <c r="E26" s="529"/>
      <c r="F26" s="529"/>
      <c r="G26" s="514"/>
      <c r="H26" s="514"/>
      <c r="I26" s="507" t="s">
        <v>69</v>
      </c>
      <c r="J26" s="507"/>
      <c r="K26" s="509" t="s">
        <v>220</v>
      </c>
      <c r="L26" s="510"/>
      <c r="M26" s="510"/>
      <c r="N26" s="511"/>
      <c r="O26" s="508"/>
      <c r="P26" s="508"/>
      <c r="Q26" s="508"/>
      <c r="R26" s="508"/>
      <c r="S26" s="514"/>
      <c r="T26" s="514"/>
      <c r="U26" s="514"/>
      <c r="V26" s="514"/>
      <c r="W26" s="514"/>
      <c r="X26" s="514"/>
      <c r="Y26" s="515"/>
    </row>
    <row r="27" spans="1:25" ht="14.25">
      <c r="A27" s="526" t="s">
        <v>104</v>
      </c>
      <c r="B27" s="527"/>
      <c r="C27" s="528" t="str">
        <f>IF( 'カッター乗船者名簿 (2)'!J31=0,"", 'カッター乗船者名簿 (2)'!J31)</f>
        <v/>
      </c>
      <c r="D27" s="529"/>
      <c r="E27" s="528" t="str">
        <f>IF( 'カッター乗船者名簿 (2)'!K31=0,"", 'カッター乗船者名簿 (2)'!K31)</f>
        <v/>
      </c>
      <c r="F27" s="529"/>
      <c r="G27" s="513" t="str">
        <f>IF(COUNT(C27,E27)=0,"",SUM(C27:F28))</f>
        <v/>
      </c>
      <c r="H27" s="514"/>
      <c r="I27" s="507" t="s">
        <v>68</v>
      </c>
      <c r="J27" s="507"/>
      <c r="K27" s="509"/>
      <c r="L27" s="510"/>
      <c r="M27" s="510"/>
      <c r="N27" s="511"/>
      <c r="O27" s="508"/>
      <c r="P27" s="508"/>
      <c r="Q27" s="508"/>
      <c r="R27" s="508"/>
      <c r="S27" s="513" t="str">
        <f>IF(COUNTA(K27,O27)=0,"",COUNTA(K27,O27))</f>
        <v/>
      </c>
      <c r="T27" s="514"/>
      <c r="U27" s="513" t="str">
        <f>IF(SUM(G27,S27)=0,"",SUM(G27,S27))</f>
        <v/>
      </c>
      <c r="V27" s="514"/>
      <c r="W27" s="514"/>
      <c r="X27" s="514"/>
      <c r="Y27" s="515"/>
    </row>
    <row r="28" spans="1:25" ht="14.25">
      <c r="A28" s="526"/>
      <c r="B28" s="527"/>
      <c r="C28" s="529"/>
      <c r="D28" s="529"/>
      <c r="E28" s="529"/>
      <c r="F28" s="529"/>
      <c r="G28" s="514"/>
      <c r="H28" s="514"/>
      <c r="I28" s="507" t="s">
        <v>69</v>
      </c>
      <c r="J28" s="507"/>
      <c r="K28" s="509" t="s">
        <v>220</v>
      </c>
      <c r="L28" s="510"/>
      <c r="M28" s="510"/>
      <c r="N28" s="511"/>
      <c r="O28" s="508"/>
      <c r="P28" s="508"/>
      <c r="Q28" s="508"/>
      <c r="R28" s="508"/>
      <c r="S28" s="514"/>
      <c r="T28" s="514"/>
      <c r="U28" s="514"/>
      <c r="V28" s="514"/>
      <c r="W28" s="514"/>
      <c r="X28" s="514"/>
      <c r="Y28" s="515"/>
    </row>
    <row r="29" spans="1:25" ht="14.25">
      <c r="A29" s="526" t="s">
        <v>105</v>
      </c>
      <c r="B29" s="527"/>
      <c r="C29" s="528" t="str">
        <f>IF( 'カッター乗船者名簿 (2)'!D62=0,"", 'カッター乗船者名簿 (2)'!D62)</f>
        <v/>
      </c>
      <c r="D29" s="529"/>
      <c r="E29" s="528" t="str">
        <f>IF( 'カッター乗船者名簿 (2)'!E62=0,"", 'カッター乗船者名簿 (2)'!E62)</f>
        <v/>
      </c>
      <c r="F29" s="529"/>
      <c r="G29" s="513" t="str">
        <f>IF(COUNT(C29,E29)=0,"",SUM(C29:F30))</f>
        <v/>
      </c>
      <c r="H29" s="514"/>
      <c r="I29" s="507" t="s">
        <v>68</v>
      </c>
      <c r="J29" s="507"/>
      <c r="K29" s="509"/>
      <c r="L29" s="510"/>
      <c r="M29" s="510"/>
      <c r="N29" s="511"/>
      <c r="O29" s="508"/>
      <c r="P29" s="508"/>
      <c r="Q29" s="508"/>
      <c r="R29" s="508"/>
      <c r="S29" s="513" t="str">
        <f>IF(COUNTA(K29,O29)=0,"",COUNTA(K29,O29))</f>
        <v/>
      </c>
      <c r="T29" s="514"/>
      <c r="U29" s="513" t="str">
        <f>IF(SUM(G29,S29)=0,"",SUM(G29,S29))</f>
        <v/>
      </c>
      <c r="V29" s="514"/>
      <c r="W29" s="514"/>
      <c r="X29" s="514"/>
      <c r="Y29" s="515"/>
    </row>
    <row r="30" spans="1:25" ht="14.25">
      <c r="A30" s="526"/>
      <c r="B30" s="527"/>
      <c r="C30" s="529"/>
      <c r="D30" s="529"/>
      <c r="E30" s="529"/>
      <c r="F30" s="529"/>
      <c r="G30" s="514"/>
      <c r="H30" s="514"/>
      <c r="I30" s="507" t="s">
        <v>69</v>
      </c>
      <c r="J30" s="507"/>
      <c r="K30" s="508" t="s">
        <v>220</v>
      </c>
      <c r="L30" s="508"/>
      <c r="M30" s="508"/>
      <c r="N30" s="508"/>
      <c r="O30" s="508"/>
      <c r="P30" s="508"/>
      <c r="Q30" s="508"/>
      <c r="R30" s="508"/>
      <c r="S30" s="514"/>
      <c r="T30" s="514"/>
      <c r="U30" s="514"/>
      <c r="V30" s="514"/>
      <c r="W30" s="514"/>
      <c r="X30" s="514"/>
      <c r="Y30" s="515"/>
    </row>
    <row r="31" spans="1:25" ht="14.25">
      <c r="A31" s="526" t="s">
        <v>106</v>
      </c>
      <c r="B31" s="527"/>
      <c r="C31" s="528" t="str">
        <f>IF( 'カッター乗船者名簿 (2)'!J62=0,"", 'カッター乗船者名簿 (2)'!J62)</f>
        <v/>
      </c>
      <c r="D31" s="529"/>
      <c r="E31" s="528" t="str">
        <f>IF( 'カッター乗船者名簿 (2)'!K62=0,"", 'カッター乗船者名簿 (2)'!K62)</f>
        <v/>
      </c>
      <c r="F31" s="529"/>
      <c r="G31" s="513" t="str">
        <f>IF(COUNT(C31,E31)=0,"",SUM(C31:F32))</f>
        <v/>
      </c>
      <c r="H31" s="514"/>
      <c r="I31" s="507" t="s">
        <v>68</v>
      </c>
      <c r="J31" s="507"/>
      <c r="K31" s="508"/>
      <c r="L31" s="508"/>
      <c r="M31" s="508"/>
      <c r="N31" s="508"/>
      <c r="O31" s="508"/>
      <c r="P31" s="508"/>
      <c r="Q31" s="508"/>
      <c r="R31" s="508"/>
      <c r="S31" s="513" t="str">
        <f>IF(COUNTA(K31,O31)=0,"",COUNTA(K31,O31))</f>
        <v/>
      </c>
      <c r="T31" s="514"/>
      <c r="U31" s="513" t="str">
        <f>IF(SUM(G31,S31)=0,"",SUM(G31,S31))</f>
        <v/>
      </c>
      <c r="V31" s="514"/>
      <c r="W31" s="514"/>
      <c r="X31" s="514"/>
      <c r="Y31" s="515"/>
    </row>
    <row r="32" spans="1:25" ht="14.25">
      <c r="A32" s="526"/>
      <c r="B32" s="527"/>
      <c r="C32" s="529"/>
      <c r="D32" s="529"/>
      <c r="E32" s="529"/>
      <c r="F32" s="529"/>
      <c r="G32" s="514"/>
      <c r="H32" s="514"/>
      <c r="I32" s="507" t="s">
        <v>69</v>
      </c>
      <c r="J32" s="507"/>
      <c r="K32" s="508" t="s">
        <v>220</v>
      </c>
      <c r="L32" s="508"/>
      <c r="M32" s="508"/>
      <c r="N32" s="508"/>
      <c r="O32" s="508"/>
      <c r="P32" s="508"/>
      <c r="Q32" s="508"/>
      <c r="R32" s="508"/>
      <c r="S32" s="514"/>
      <c r="T32" s="514"/>
      <c r="U32" s="514"/>
      <c r="V32" s="514"/>
      <c r="W32" s="514"/>
      <c r="X32" s="514"/>
      <c r="Y32" s="515"/>
    </row>
    <row r="33" spans="1:29" ht="14.25">
      <c r="A33" s="526" t="s">
        <v>107</v>
      </c>
      <c r="B33" s="527"/>
      <c r="C33" s="528" t="str">
        <f>IF( 'カッター乗船者名簿 (2)'!D93=0,"", 'カッター乗船者名簿 (2)'!D93)</f>
        <v/>
      </c>
      <c r="D33" s="529"/>
      <c r="E33" s="528" t="str">
        <f>IF( 'カッター乗船者名簿 (2)'!E93=0,"", 'カッター乗船者名簿 (2)'!E93)</f>
        <v/>
      </c>
      <c r="F33" s="529"/>
      <c r="G33" s="513" t="str">
        <f>IF(COUNT(C33,E33)=0,"",SUM(C33:F34))</f>
        <v/>
      </c>
      <c r="H33" s="514"/>
      <c r="I33" s="507" t="s">
        <v>68</v>
      </c>
      <c r="J33" s="507"/>
      <c r="K33" s="508"/>
      <c r="L33" s="508"/>
      <c r="M33" s="508"/>
      <c r="N33" s="508"/>
      <c r="O33" s="508"/>
      <c r="P33" s="508"/>
      <c r="Q33" s="508"/>
      <c r="R33" s="508"/>
      <c r="S33" s="513" t="str">
        <f>IF(COUNTA(K33,O33)=0,"",COUNTA(K33,O33))</f>
        <v/>
      </c>
      <c r="T33" s="514"/>
      <c r="U33" s="513" t="str">
        <f>IF(SUM(G33,S33)=0,"",SUM(G33,S33))</f>
        <v/>
      </c>
      <c r="V33" s="514"/>
      <c r="W33" s="514"/>
      <c r="X33" s="514"/>
      <c r="Y33" s="515"/>
    </row>
    <row r="34" spans="1:29" ht="14.25">
      <c r="A34" s="526"/>
      <c r="B34" s="527"/>
      <c r="C34" s="529"/>
      <c r="D34" s="529"/>
      <c r="E34" s="529"/>
      <c r="F34" s="529"/>
      <c r="G34" s="514"/>
      <c r="H34" s="514"/>
      <c r="I34" s="507" t="s">
        <v>69</v>
      </c>
      <c r="J34" s="507"/>
      <c r="K34" s="508" t="s">
        <v>220</v>
      </c>
      <c r="L34" s="508"/>
      <c r="M34" s="508"/>
      <c r="N34" s="508"/>
      <c r="O34" s="508"/>
      <c r="P34" s="508"/>
      <c r="Q34" s="508"/>
      <c r="R34" s="508"/>
      <c r="S34" s="514"/>
      <c r="T34" s="514"/>
      <c r="U34" s="514"/>
      <c r="V34" s="514"/>
      <c r="W34" s="514"/>
      <c r="X34" s="514"/>
      <c r="Y34" s="515"/>
    </row>
    <row r="35" spans="1:29" ht="14.25">
      <c r="A35" s="526" t="s">
        <v>108</v>
      </c>
      <c r="B35" s="527"/>
      <c r="C35" s="528" t="str">
        <f>IF( 'カッター乗船者名簿 (2)'!J93=0,"", 'カッター乗船者名簿 (2)'!J93)</f>
        <v/>
      </c>
      <c r="D35" s="529"/>
      <c r="E35" s="528" t="str">
        <f>IF( 'カッター乗船者名簿 (2)'!K93=0,"", 'カッター乗船者名簿 (2)'!K93)</f>
        <v/>
      </c>
      <c r="F35" s="529"/>
      <c r="G35" s="513" t="str">
        <f>IF(COUNT(C35,E35)=0,"",SUM(C35:F36))</f>
        <v/>
      </c>
      <c r="H35" s="514"/>
      <c r="I35" s="507" t="s">
        <v>68</v>
      </c>
      <c r="J35" s="507"/>
      <c r="K35" s="508"/>
      <c r="L35" s="508"/>
      <c r="M35" s="508"/>
      <c r="N35" s="508"/>
      <c r="O35" s="508"/>
      <c r="P35" s="508"/>
      <c r="Q35" s="508"/>
      <c r="R35" s="508"/>
      <c r="S35" s="513" t="str">
        <f>IF(COUNTA(K35,O35)=0,"",COUNTA(K35,O35))</f>
        <v/>
      </c>
      <c r="T35" s="514"/>
      <c r="U35" s="513" t="str">
        <f>IF(SUM(G35,S35)=0,"",SUM(G35,S35))</f>
        <v/>
      </c>
      <c r="V35" s="514"/>
      <c r="W35" s="514"/>
      <c r="X35" s="514"/>
      <c r="Y35" s="515"/>
    </row>
    <row r="36" spans="1:29" ht="14.25">
      <c r="A36" s="526"/>
      <c r="B36" s="527"/>
      <c r="C36" s="529"/>
      <c r="D36" s="529"/>
      <c r="E36" s="529"/>
      <c r="F36" s="529"/>
      <c r="G36" s="514"/>
      <c r="H36" s="514"/>
      <c r="I36" s="507" t="s">
        <v>69</v>
      </c>
      <c r="J36" s="507"/>
      <c r="K36" s="508" t="s">
        <v>220</v>
      </c>
      <c r="L36" s="508"/>
      <c r="M36" s="508"/>
      <c r="N36" s="508"/>
      <c r="O36" s="508"/>
      <c r="P36" s="508"/>
      <c r="Q36" s="508"/>
      <c r="R36" s="508"/>
      <c r="S36" s="514"/>
      <c r="T36" s="514"/>
      <c r="U36" s="514"/>
      <c r="V36" s="514"/>
      <c r="W36" s="514"/>
      <c r="X36" s="514"/>
      <c r="Y36" s="515"/>
    </row>
    <row r="37" spans="1:29" ht="14.25">
      <c r="A37" s="526" t="s">
        <v>109</v>
      </c>
      <c r="B37" s="527"/>
      <c r="C37" s="513" t="str">
        <f>IF(COUNT(C25:D36)=0,"",SUM(C25:D36))</f>
        <v/>
      </c>
      <c r="D37" s="514"/>
      <c r="E37" s="513" t="str">
        <f>IF(COUNT(E25:F36)=0,"",SUM(E25:F36))</f>
        <v/>
      </c>
      <c r="F37" s="514"/>
      <c r="G37" s="513" t="str">
        <f>IF(COUNT(G25:H36)=0,"",SUM(G25:H36))</f>
        <v/>
      </c>
      <c r="H37" s="514"/>
      <c r="I37" s="514"/>
      <c r="J37" s="514"/>
      <c r="K37" s="514"/>
      <c r="L37" s="514"/>
      <c r="M37" s="514"/>
      <c r="N37" s="514"/>
      <c r="O37" s="514"/>
      <c r="P37" s="514"/>
      <c r="Q37" s="514"/>
      <c r="R37" s="514"/>
      <c r="S37" s="513" t="str">
        <f>IF(COUNT(S25:T36)=0,"",SUM(S25:T36))</f>
        <v/>
      </c>
      <c r="T37" s="514"/>
      <c r="U37" s="513" t="str">
        <f>IF(COUNT(U25:V36)=0,"",SUM(U25:V36))</f>
        <v/>
      </c>
      <c r="V37" s="514"/>
      <c r="W37" s="514"/>
      <c r="X37" s="514"/>
      <c r="Y37" s="515"/>
    </row>
    <row r="38" spans="1:29" ht="15" thickBot="1">
      <c r="A38" s="538"/>
      <c r="B38" s="539"/>
      <c r="C38" s="519"/>
      <c r="D38" s="519"/>
      <c r="E38" s="519"/>
      <c r="F38" s="519"/>
      <c r="G38" s="519"/>
      <c r="H38" s="519"/>
      <c r="I38" s="519"/>
      <c r="J38" s="519"/>
      <c r="K38" s="519"/>
      <c r="L38" s="519"/>
      <c r="M38" s="519"/>
      <c r="N38" s="519"/>
      <c r="O38" s="519"/>
      <c r="P38" s="519"/>
      <c r="Q38" s="519"/>
      <c r="R38" s="519"/>
      <c r="S38" s="519"/>
      <c r="T38" s="519"/>
      <c r="U38" s="519"/>
      <c r="V38" s="519"/>
      <c r="W38" s="519"/>
      <c r="X38" s="519"/>
      <c r="Y38" s="542"/>
    </row>
    <row r="39" spans="1:29" ht="8.25" customHeight="1" thickBot="1">
      <c r="A39" s="557"/>
      <c r="B39" s="557"/>
      <c r="C39" s="557"/>
      <c r="D39" s="557"/>
      <c r="E39" s="557"/>
      <c r="F39" s="557"/>
      <c r="G39" s="557"/>
      <c r="H39" s="557"/>
      <c r="I39" s="557"/>
      <c r="J39" s="557"/>
      <c r="K39" s="557"/>
      <c r="L39" s="557"/>
      <c r="M39" s="557"/>
    </row>
    <row r="40" spans="1:29" ht="18" customHeight="1">
      <c r="A40" s="559" t="s">
        <v>152</v>
      </c>
      <c r="B40" s="560"/>
      <c r="C40" s="560"/>
      <c r="D40" s="560"/>
      <c r="E40" s="560"/>
      <c r="F40" s="560"/>
      <c r="G40" s="561"/>
      <c r="H40" s="558" t="s">
        <v>68</v>
      </c>
      <c r="I40" s="558"/>
      <c r="J40" s="543"/>
      <c r="K40" s="543"/>
      <c r="L40" s="543"/>
      <c r="M40" s="543"/>
      <c r="N40" s="558" t="s">
        <v>68</v>
      </c>
      <c r="O40" s="558"/>
      <c r="P40" s="543"/>
      <c r="Q40" s="543"/>
      <c r="R40" s="543"/>
      <c r="S40" s="543"/>
      <c r="T40" s="520" t="s">
        <v>228</v>
      </c>
      <c r="U40" s="521"/>
      <c r="V40" s="521"/>
      <c r="W40" s="521"/>
      <c r="X40" s="521"/>
      <c r="Y40" s="522"/>
    </row>
    <row r="41" spans="1:29" ht="14.25">
      <c r="A41" s="562"/>
      <c r="B41" s="563"/>
      <c r="C41" s="563"/>
      <c r="D41" s="563"/>
      <c r="E41" s="563"/>
      <c r="F41" s="563"/>
      <c r="G41" s="564"/>
      <c r="H41" s="507" t="s">
        <v>69</v>
      </c>
      <c r="I41" s="507"/>
      <c r="J41" s="508" t="s">
        <v>114</v>
      </c>
      <c r="K41" s="508"/>
      <c r="L41" s="508"/>
      <c r="M41" s="508"/>
      <c r="N41" s="507" t="s">
        <v>69</v>
      </c>
      <c r="O41" s="507"/>
      <c r="P41" s="509" t="s">
        <v>114</v>
      </c>
      <c r="Q41" s="510"/>
      <c r="R41" s="510"/>
      <c r="S41" s="511"/>
      <c r="T41" s="516"/>
      <c r="U41" s="517"/>
      <c r="V41" s="517"/>
      <c r="W41" s="517"/>
      <c r="X41" s="517"/>
      <c r="Y41" s="518"/>
    </row>
    <row r="42" spans="1:29" ht="18" customHeight="1">
      <c r="A42" s="562"/>
      <c r="B42" s="563"/>
      <c r="C42" s="563"/>
      <c r="D42" s="563"/>
      <c r="E42" s="563"/>
      <c r="F42" s="563"/>
      <c r="G42" s="564"/>
      <c r="H42" s="507" t="s">
        <v>68</v>
      </c>
      <c r="I42" s="507"/>
      <c r="J42" s="508"/>
      <c r="K42" s="508"/>
      <c r="L42" s="508"/>
      <c r="M42" s="508"/>
      <c r="N42" s="507" t="s">
        <v>68</v>
      </c>
      <c r="O42" s="507"/>
      <c r="P42" s="508"/>
      <c r="Q42" s="508"/>
      <c r="R42" s="508"/>
      <c r="S42" s="508"/>
      <c r="T42" s="550" t="s">
        <v>70</v>
      </c>
      <c r="U42" s="550"/>
      <c r="V42" s="550"/>
      <c r="W42" s="550"/>
      <c r="X42" s="550"/>
      <c r="Y42" s="551"/>
    </row>
    <row r="43" spans="1:29" ht="15" thickBot="1">
      <c r="A43" s="565"/>
      <c r="B43" s="566"/>
      <c r="C43" s="566"/>
      <c r="D43" s="566"/>
      <c r="E43" s="566"/>
      <c r="F43" s="566"/>
      <c r="G43" s="567"/>
      <c r="H43" s="512" t="s">
        <v>69</v>
      </c>
      <c r="I43" s="512"/>
      <c r="J43" s="525"/>
      <c r="K43" s="525"/>
      <c r="L43" s="525"/>
      <c r="M43" s="525"/>
      <c r="N43" s="512" t="s">
        <v>69</v>
      </c>
      <c r="O43" s="512"/>
      <c r="P43" s="525"/>
      <c r="Q43" s="525"/>
      <c r="R43" s="525"/>
      <c r="S43" s="525"/>
      <c r="T43" s="552"/>
      <c r="U43" s="552"/>
      <c r="V43" s="552"/>
      <c r="W43" s="552"/>
      <c r="X43" s="552"/>
      <c r="Y43" s="553"/>
    </row>
    <row r="44" spans="1:29" ht="14.25">
      <c r="A44" s="523" t="s">
        <v>328</v>
      </c>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row>
    <row r="45" spans="1:29" ht="14.25">
      <c r="A45" s="523" t="s">
        <v>329</v>
      </c>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c r="AA45"/>
      <c r="AB45"/>
    </row>
    <row r="46" spans="1:29" ht="15" thickBot="1">
      <c r="A46" s="199" t="s">
        <v>72</v>
      </c>
      <c r="B46" s="198"/>
      <c r="C46" s="198"/>
      <c r="D46" s="198"/>
      <c r="E46" s="198"/>
      <c r="F46" s="198"/>
      <c r="G46" s="198"/>
      <c r="H46" s="198"/>
      <c r="I46" s="198"/>
      <c r="J46" s="198"/>
      <c r="K46" s="198"/>
      <c r="L46" s="198"/>
      <c r="M46" s="198"/>
      <c r="Z46"/>
      <c r="AA46"/>
      <c r="AB46"/>
    </row>
    <row r="47" spans="1:29" ht="20.25" customHeight="1" thickBot="1">
      <c r="A47" s="197" t="s">
        <v>92</v>
      </c>
      <c r="B47" s="196"/>
      <c r="C47" s="196"/>
      <c r="D47" s="196"/>
      <c r="E47" s="195"/>
      <c r="F47" s="195"/>
      <c r="G47" s="195"/>
      <c r="H47" s="194" t="s">
        <v>91</v>
      </c>
      <c r="I47" s="990">
        <f xml:space="preserve"> 'カッター乗船者名簿 (2)'!J4</f>
        <v>0</v>
      </c>
      <c r="J47" s="990"/>
      <c r="K47" s="194" t="s">
        <v>90</v>
      </c>
      <c r="L47" s="990">
        <f xml:space="preserve"> 'カッター乗船者名簿 (2)'!K4</f>
        <v>0</v>
      </c>
      <c r="M47" s="991"/>
      <c r="N47" s="532" t="s">
        <v>126</v>
      </c>
      <c r="O47" s="533"/>
      <c r="P47" s="533"/>
      <c r="Q47" s="533"/>
      <c r="R47" s="533"/>
      <c r="S47" s="533"/>
      <c r="T47" s="533"/>
      <c r="U47" s="547" t="s">
        <v>127</v>
      </c>
      <c r="V47" s="548"/>
      <c r="W47" s="548"/>
      <c r="X47" s="505">
        <v>0</v>
      </c>
      <c r="Y47" s="506"/>
      <c r="Z47"/>
      <c r="AA47"/>
      <c r="AB47"/>
    </row>
    <row r="48" spans="1:29" ht="14.25">
      <c r="A48" s="992" t="str">
        <f>IF( 'カッター乗船者名簿 (2)'!D3="","", 'カッター乗船者名簿 (2)'!D3)</f>
        <v/>
      </c>
      <c r="B48" s="993"/>
      <c r="C48" s="993"/>
      <c r="D48" s="993"/>
      <c r="E48" s="993"/>
      <c r="F48" s="993"/>
      <c r="G48" s="993"/>
      <c r="H48" s="993"/>
      <c r="I48" s="993"/>
      <c r="J48" s="993"/>
      <c r="K48" s="993"/>
      <c r="L48" s="993"/>
      <c r="M48" s="994"/>
      <c r="N48" s="530" t="s">
        <v>68</v>
      </c>
      <c r="O48" s="531"/>
      <c r="P48" s="549"/>
      <c r="Q48" s="549"/>
      <c r="R48" s="549"/>
      <c r="S48" s="549"/>
      <c r="T48" s="544" t="s">
        <v>125</v>
      </c>
      <c r="U48" s="544"/>
      <c r="V48" s="545"/>
      <c r="W48" s="545"/>
      <c r="X48" s="545"/>
      <c r="Y48" s="546"/>
      <c r="Z48"/>
      <c r="AA48"/>
      <c r="AB48"/>
      <c r="AC48"/>
    </row>
    <row r="49" spans="1:29" ht="15" thickBot="1">
      <c r="A49" s="193" t="s">
        <v>73</v>
      </c>
      <c r="B49" s="192"/>
      <c r="C49" s="192"/>
      <c r="D49" s="192"/>
      <c r="E49" s="192"/>
      <c r="F49" s="191"/>
      <c r="G49" s="191"/>
      <c r="H49" s="191"/>
      <c r="I49" s="191"/>
      <c r="J49" s="191"/>
      <c r="K49" s="570"/>
      <c r="L49" s="570"/>
      <c r="M49" s="534" t="s">
        <v>330</v>
      </c>
      <c r="N49" s="535"/>
      <c r="O49" s="535"/>
      <c r="P49" s="535"/>
      <c r="Q49" s="535"/>
      <c r="R49" s="535"/>
      <c r="S49" s="535"/>
      <c r="T49" s="535"/>
      <c r="U49" s="535"/>
      <c r="V49" s="536"/>
      <c r="W49" s="536"/>
      <c r="X49" s="536"/>
      <c r="Y49" s="537"/>
      <c r="Z49"/>
      <c r="AA49"/>
      <c r="AB49"/>
      <c r="AC49"/>
    </row>
    <row r="50" spans="1:29" ht="15" thickBot="1">
      <c r="A50" s="148"/>
      <c r="B50" s="148"/>
      <c r="C50" s="148"/>
      <c r="D50" s="148"/>
      <c r="E50" s="148"/>
      <c r="K50" s="223"/>
      <c r="L50" s="223"/>
      <c r="M50" s="175"/>
      <c r="N50" s="175"/>
      <c r="O50" s="175"/>
      <c r="P50" s="175"/>
      <c r="Q50" s="175"/>
      <c r="R50" s="175"/>
      <c r="S50" s="175"/>
      <c r="T50" s="175"/>
      <c r="U50" s="175"/>
      <c r="V50" s="175"/>
      <c r="W50" s="175"/>
      <c r="X50" s="175"/>
      <c r="Y50" s="175"/>
      <c r="Z50"/>
      <c r="AA50"/>
      <c r="AB50"/>
      <c r="AC50"/>
    </row>
    <row r="51" spans="1:29" ht="14.25">
      <c r="A51" s="218" t="s">
        <v>296</v>
      </c>
      <c r="B51" s="190"/>
      <c r="C51" s="190"/>
      <c r="D51" s="190"/>
      <c r="E51" s="190"/>
      <c r="F51" s="189"/>
      <c r="G51" s="189"/>
      <c r="H51" s="189"/>
      <c r="I51" s="189"/>
      <c r="J51" s="189"/>
      <c r="K51" s="224"/>
      <c r="L51" s="224"/>
      <c r="M51" s="188"/>
      <c r="N51" s="188"/>
      <c r="O51" s="188"/>
      <c r="P51" s="188"/>
      <c r="Q51" s="188"/>
      <c r="R51" s="188"/>
      <c r="S51" s="188"/>
      <c r="T51" s="188"/>
      <c r="U51" s="188"/>
      <c r="V51" s="188"/>
      <c r="W51" s="188"/>
      <c r="X51" s="188"/>
      <c r="Y51" s="187"/>
      <c r="Z51"/>
      <c r="AA51"/>
      <c r="AB51"/>
      <c r="AC51"/>
    </row>
    <row r="52" spans="1:29" ht="14.25">
      <c r="A52" s="186" t="s">
        <v>297</v>
      </c>
      <c r="B52" s="185"/>
      <c r="C52" s="185"/>
      <c r="D52" s="185"/>
      <c r="E52" s="185"/>
      <c r="F52" s="184"/>
      <c r="G52" s="184"/>
      <c r="H52" s="184"/>
      <c r="I52" s="184"/>
      <c r="J52" s="184"/>
      <c r="K52" s="225"/>
      <c r="L52" s="225"/>
      <c r="M52" s="182"/>
      <c r="N52" s="182"/>
      <c r="O52" s="182"/>
      <c r="P52" s="182"/>
      <c r="Q52" s="182"/>
      <c r="R52" s="182"/>
      <c r="S52" s="182"/>
      <c r="T52" s="182"/>
      <c r="U52" s="182"/>
      <c r="V52" s="182"/>
      <c r="W52" s="182"/>
      <c r="X52" s="182"/>
      <c r="Y52" s="181"/>
      <c r="Z52"/>
      <c r="AA52"/>
      <c r="AB52"/>
      <c r="AC52"/>
    </row>
    <row r="53" spans="1:29" ht="14.25">
      <c r="A53" s="186" t="s">
        <v>298</v>
      </c>
      <c r="B53" s="185"/>
      <c r="C53" s="185"/>
      <c r="D53" s="185"/>
      <c r="E53" s="185"/>
      <c r="F53" s="184"/>
      <c r="G53" s="184"/>
      <c r="H53" s="184"/>
      <c r="I53" s="184"/>
      <c r="J53" s="184"/>
      <c r="K53" s="225"/>
      <c r="L53" s="225"/>
      <c r="M53" s="182"/>
      <c r="N53" s="182"/>
      <c r="O53" s="182"/>
      <c r="P53" s="182"/>
      <c r="Q53" s="182"/>
      <c r="R53" s="182"/>
      <c r="S53" s="182"/>
      <c r="T53" s="182"/>
      <c r="U53" s="182"/>
      <c r="V53" s="182"/>
      <c r="W53" s="182"/>
      <c r="X53" s="182"/>
      <c r="Y53" s="181"/>
      <c r="Z53"/>
      <c r="AA53"/>
      <c r="AB53"/>
      <c r="AC53"/>
    </row>
    <row r="54" spans="1:29" ht="14.25">
      <c r="A54" s="186"/>
      <c r="B54" s="185"/>
      <c r="C54" s="185"/>
      <c r="D54" s="185"/>
      <c r="E54" s="185"/>
      <c r="F54" s="184"/>
      <c r="G54" s="184"/>
      <c r="H54" s="184"/>
      <c r="I54" s="184"/>
      <c r="J54" s="184"/>
      <c r="K54" s="225"/>
      <c r="L54" s="225"/>
      <c r="M54" s="182"/>
      <c r="N54" s="183" t="s">
        <v>293</v>
      </c>
      <c r="O54" s="183"/>
      <c r="P54" s="182"/>
      <c r="Q54" s="998"/>
      <c r="R54" s="998"/>
      <c r="S54" s="998"/>
      <c r="T54" s="998"/>
      <c r="U54" s="998"/>
      <c r="V54" s="998"/>
      <c r="W54" s="998"/>
      <c r="X54" s="998"/>
      <c r="Y54" s="999"/>
      <c r="Z54"/>
      <c r="AA54"/>
      <c r="AB54"/>
      <c r="AC54"/>
    </row>
    <row r="55" spans="1:29" ht="15" thickBot="1">
      <c r="A55" s="180"/>
      <c r="B55" s="179"/>
      <c r="C55" s="179"/>
      <c r="D55" s="179"/>
      <c r="E55" s="179"/>
      <c r="F55" s="178"/>
      <c r="G55" s="178"/>
      <c r="H55" s="178"/>
      <c r="I55" s="178"/>
      <c r="J55" s="178"/>
      <c r="K55" s="226"/>
      <c r="L55" s="226"/>
      <c r="M55" s="176"/>
      <c r="N55" s="177" t="s">
        <v>292</v>
      </c>
      <c r="O55" s="177"/>
      <c r="P55" s="176"/>
      <c r="Q55" s="222" t="s">
        <v>291</v>
      </c>
      <c r="R55" s="995"/>
      <c r="S55" s="995"/>
      <c r="T55" s="222" t="s">
        <v>290</v>
      </c>
      <c r="U55" s="996"/>
      <c r="V55" s="996"/>
      <c r="W55" s="996"/>
      <c r="X55" s="996"/>
      <c r="Y55" s="997"/>
      <c r="Z55"/>
      <c r="AA55"/>
      <c r="AB55"/>
      <c r="AC55"/>
    </row>
    <row r="56" spans="1:29" ht="14.25">
      <c r="A56" s="148"/>
      <c r="B56" s="148"/>
      <c r="C56" s="148"/>
      <c r="D56" s="148"/>
      <c r="E56" s="148"/>
      <c r="K56" s="223"/>
      <c r="L56" s="223"/>
      <c r="M56" s="175"/>
      <c r="N56" s="175"/>
      <c r="O56" s="175"/>
      <c r="P56" s="175"/>
      <c r="Q56" s="175"/>
      <c r="R56" s="175"/>
      <c r="S56" s="175"/>
      <c r="T56" s="175"/>
      <c r="U56" s="175"/>
      <c r="V56" s="175"/>
      <c r="W56" s="175"/>
      <c r="X56" s="175"/>
      <c r="Y56" s="175"/>
      <c r="Z56"/>
      <c r="AA56"/>
      <c r="AB56"/>
      <c r="AC56"/>
    </row>
    <row r="57" spans="1:29" ht="14.25">
      <c r="A57" s="556" t="s">
        <v>74</v>
      </c>
      <c r="B57" s="556"/>
      <c r="C57" s="556"/>
      <c r="D57" s="556"/>
      <c r="E57" s="556"/>
      <c r="F57" s="556"/>
      <c r="G57" s="556"/>
      <c r="H57" s="556"/>
      <c r="I57" s="556"/>
      <c r="J57" s="556"/>
      <c r="K57" s="556"/>
      <c r="L57" s="556"/>
      <c r="M57" s="556"/>
    </row>
    <row r="58" spans="1:29" ht="14.25">
      <c r="A58" s="173" t="s">
        <v>75</v>
      </c>
      <c r="B58" s="173"/>
      <c r="C58" s="173"/>
      <c r="D58" s="173"/>
      <c r="E58" s="173"/>
      <c r="F58" s="173"/>
      <c r="G58" s="173"/>
      <c r="H58" s="173"/>
      <c r="I58" s="173"/>
      <c r="K58" s="174" t="s">
        <v>76</v>
      </c>
      <c r="L58" s="174"/>
      <c r="M58" s="173"/>
    </row>
    <row r="59" spans="1:29" ht="23.25" customHeight="1">
      <c r="B59" s="540" t="s">
        <v>77</v>
      </c>
      <c r="C59" s="540"/>
      <c r="D59" s="540" t="s">
        <v>78</v>
      </c>
      <c r="E59" s="540"/>
      <c r="F59" s="540" t="s">
        <v>306</v>
      </c>
      <c r="G59" s="540"/>
      <c r="H59" s="541" t="s">
        <v>323</v>
      </c>
      <c r="I59" s="541"/>
      <c r="J59" s="540" t="s">
        <v>89</v>
      </c>
      <c r="K59" s="540"/>
      <c r="L59" s="540" t="s">
        <v>79</v>
      </c>
      <c r="M59" s="540"/>
      <c r="N59" s="540"/>
      <c r="O59" s="540"/>
      <c r="P59" s="540"/>
      <c r="Q59"/>
      <c r="S59" s="540" t="s">
        <v>80</v>
      </c>
      <c r="T59" s="540"/>
      <c r="U59" s="540" t="s">
        <v>81</v>
      </c>
      <c r="V59" s="540"/>
      <c r="W59" s="647" t="s">
        <v>116</v>
      </c>
      <c r="X59" s="647"/>
      <c r="Y59" s="647"/>
    </row>
    <row r="60" spans="1:29" ht="48.75" customHeight="1">
      <c r="B60" s="554"/>
      <c r="C60" s="554"/>
      <c r="D60" s="554"/>
      <c r="E60" s="554"/>
      <c r="F60" s="568"/>
      <c r="G60" s="569"/>
      <c r="H60" s="555"/>
      <c r="I60" s="555"/>
      <c r="J60" s="554"/>
      <c r="K60" s="554"/>
      <c r="L60" s="554" t="s">
        <v>82</v>
      </c>
      <c r="M60" s="554"/>
      <c r="N60" s="554" t="s">
        <v>83</v>
      </c>
      <c r="O60" s="554"/>
      <c r="P60" s="554"/>
      <c r="Q60" s="172"/>
      <c r="S60" s="554"/>
      <c r="T60" s="554"/>
      <c r="U60" s="554"/>
      <c r="V60" s="554"/>
      <c r="W60" s="648"/>
      <c r="X60" s="648"/>
      <c r="Y60" s="648"/>
    </row>
    <row r="61" spans="1:29" ht="26.25" customHeight="1">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1:29" ht="26.25" customHeight="1">
      <c r="A62" s="170"/>
    </row>
  </sheetData>
  <sheetProtection sheet="1" selectLockedCells="1"/>
  <mergeCells count="185">
    <mergeCell ref="B60:C60"/>
    <mergeCell ref="D60:E60"/>
    <mergeCell ref="F60:G60"/>
    <mergeCell ref="H60:I60"/>
    <mergeCell ref="J60:K60"/>
    <mergeCell ref="S60:T60"/>
    <mergeCell ref="U60:V60"/>
    <mergeCell ref="W60:Y60"/>
    <mergeCell ref="L60:M60"/>
    <mergeCell ref="N60:P60"/>
    <mergeCell ref="A48:M48"/>
    <mergeCell ref="N48:O48"/>
    <mergeCell ref="P48:S48"/>
    <mergeCell ref="T48:U48"/>
    <mergeCell ref="V48:Y48"/>
    <mergeCell ref="K49:L49"/>
    <mergeCell ref="M49:Y49"/>
    <mergeCell ref="A57:M57"/>
    <mergeCell ref="B59:C59"/>
    <mergeCell ref="D59:E59"/>
    <mergeCell ref="F59:G59"/>
    <mergeCell ref="H59:I59"/>
    <mergeCell ref="S59:T59"/>
    <mergeCell ref="U59:V59"/>
    <mergeCell ref="W59:Y59"/>
    <mergeCell ref="R55:S55"/>
    <mergeCell ref="U55:Y55"/>
    <mergeCell ref="Q54:Y54"/>
    <mergeCell ref="J59:K59"/>
    <mergeCell ref="L59:P59"/>
    <mergeCell ref="T42:Y43"/>
    <mergeCell ref="A44:Y44"/>
    <mergeCell ref="A45:Y45"/>
    <mergeCell ref="I47:J47"/>
    <mergeCell ref="L47:M47"/>
    <mergeCell ref="N47:T47"/>
    <mergeCell ref="U47:W47"/>
    <mergeCell ref="X47:Y47"/>
    <mergeCell ref="J43:M43"/>
    <mergeCell ref="N43:O43"/>
    <mergeCell ref="P43:S43"/>
    <mergeCell ref="A40:G43"/>
    <mergeCell ref="H40:I40"/>
    <mergeCell ref="J40:M40"/>
    <mergeCell ref="N40:O40"/>
    <mergeCell ref="P40:S40"/>
    <mergeCell ref="T40:Y40"/>
    <mergeCell ref="H41:I41"/>
    <mergeCell ref="H42:I42"/>
    <mergeCell ref="J42:M42"/>
    <mergeCell ref="N42:O42"/>
    <mergeCell ref="P42:S42"/>
    <mergeCell ref="H43:I43"/>
    <mergeCell ref="J41:M41"/>
    <mergeCell ref="A25:B26"/>
    <mergeCell ref="I25:J25"/>
    <mergeCell ref="K25:N25"/>
    <mergeCell ref="O25:R25"/>
    <mergeCell ref="S25:T26"/>
    <mergeCell ref="U25:V26"/>
    <mergeCell ref="W25:Y26"/>
    <mergeCell ref="I37:R38"/>
    <mergeCell ref="A39:M39"/>
    <mergeCell ref="O35:R35"/>
    <mergeCell ref="S35:T36"/>
    <mergeCell ref="U35:V36"/>
    <mergeCell ref="W35:Y36"/>
    <mergeCell ref="I36:J36"/>
    <mergeCell ref="K36:N36"/>
    <mergeCell ref="O36:R36"/>
    <mergeCell ref="A35:B36"/>
    <mergeCell ref="C35:D36"/>
    <mergeCell ref="E35:F36"/>
    <mergeCell ref="G35:H36"/>
    <mergeCell ref="I35:J35"/>
    <mergeCell ref="K35:N35"/>
    <mergeCell ref="O33:R33"/>
    <mergeCell ref="S33:T34"/>
    <mergeCell ref="S22:T24"/>
    <mergeCell ref="U22:V24"/>
    <mergeCell ref="W22:Y24"/>
    <mergeCell ref="C23:D24"/>
    <mergeCell ref="E23:F24"/>
    <mergeCell ref="G23:H24"/>
    <mergeCell ref="I23:R23"/>
    <mergeCell ref="I24:J24"/>
    <mergeCell ref="K24:N24"/>
    <mergeCell ref="O24:R24"/>
    <mergeCell ref="AD5:AF7"/>
    <mergeCell ref="AG5:AO9"/>
    <mergeCell ref="A6:M6"/>
    <mergeCell ref="L7:O7"/>
    <mergeCell ref="P7:Y7"/>
    <mergeCell ref="L8:O8"/>
    <mergeCell ref="P9:V9"/>
    <mergeCell ref="A10:G10"/>
    <mergeCell ref="H10:I10"/>
    <mergeCell ref="J10:K10"/>
    <mergeCell ref="L10:M10"/>
    <mergeCell ref="N10:S10"/>
    <mergeCell ref="P8:V8"/>
    <mergeCell ref="N41:O41"/>
    <mergeCell ref="P41:S41"/>
    <mergeCell ref="S37:T38"/>
    <mergeCell ref="U37:V38"/>
    <mergeCell ref="W37:Y38"/>
    <mergeCell ref="A37:B38"/>
    <mergeCell ref="C37:D38"/>
    <mergeCell ref="E37:F38"/>
    <mergeCell ref="G37:H38"/>
    <mergeCell ref="T41:Y41"/>
    <mergeCell ref="U33:V34"/>
    <mergeCell ref="W33:Y34"/>
    <mergeCell ref="I34:J34"/>
    <mergeCell ref="K34:N34"/>
    <mergeCell ref="O34:R34"/>
    <mergeCell ref="A33:B34"/>
    <mergeCell ref="C33:D34"/>
    <mergeCell ref="E33:F34"/>
    <mergeCell ref="G33:H34"/>
    <mergeCell ref="I33:J33"/>
    <mergeCell ref="K33:N33"/>
    <mergeCell ref="O31:R31"/>
    <mergeCell ref="S31:T32"/>
    <mergeCell ref="U31:V32"/>
    <mergeCell ref="W31:Y32"/>
    <mergeCell ref="I32:J32"/>
    <mergeCell ref="K32:N32"/>
    <mergeCell ref="O32:R32"/>
    <mergeCell ref="A31:B32"/>
    <mergeCell ref="C31:D32"/>
    <mergeCell ref="E31:F32"/>
    <mergeCell ref="G31:H32"/>
    <mergeCell ref="I31:J31"/>
    <mergeCell ref="K31:N31"/>
    <mergeCell ref="O29:R29"/>
    <mergeCell ref="S29:T30"/>
    <mergeCell ref="U29:V30"/>
    <mergeCell ref="W29:Y30"/>
    <mergeCell ref="I30:J30"/>
    <mergeCell ref="K30:N30"/>
    <mergeCell ref="O30:R30"/>
    <mergeCell ref="A29:B30"/>
    <mergeCell ref="C29:D30"/>
    <mergeCell ref="E29:F30"/>
    <mergeCell ref="G29:H30"/>
    <mergeCell ref="I29:J29"/>
    <mergeCell ref="K29:N29"/>
    <mergeCell ref="O27:R27"/>
    <mergeCell ref="S27:T28"/>
    <mergeCell ref="U27:V28"/>
    <mergeCell ref="W27:Y28"/>
    <mergeCell ref="I28:J28"/>
    <mergeCell ref="K28:N28"/>
    <mergeCell ref="O28:R28"/>
    <mergeCell ref="A27:B28"/>
    <mergeCell ref="C27:D28"/>
    <mergeCell ref="E27:F28"/>
    <mergeCell ref="G27:H28"/>
    <mergeCell ref="I27:J27"/>
    <mergeCell ref="K27:N27"/>
    <mergeCell ref="A1:Y1"/>
    <mergeCell ref="T2:Y2"/>
    <mergeCell ref="L9:O9"/>
    <mergeCell ref="AA1:AC4"/>
    <mergeCell ref="A4:Y4"/>
    <mergeCell ref="AA5:AC7"/>
    <mergeCell ref="C25:D26"/>
    <mergeCell ref="E25:F26"/>
    <mergeCell ref="G25:H26"/>
    <mergeCell ref="I26:J26"/>
    <mergeCell ref="K26:N26"/>
    <mergeCell ref="O26:R26"/>
    <mergeCell ref="C14:H14"/>
    <mergeCell ref="M14:R14"/>
    <mergeCell ref="A11:G11"/>
    <mergeCell ref="B12:Y12"/>
    <mergeCell ref="B15:Y15"/>
    <mergeCell ref="A17:S17"/>
    <mergeCell ref="Q18:S18"/>
    <mergeCell ref="A19:F19"/>
    <mergeCell ref="H19:Q19"/>
    <mergeCell ref="A22:B24"/>
    <mergeCell ref="C22:H22"/>
    <mergeCell ref="I22:R22"/>
  </mergeCells>
  <phoneticPr fontId="2"/>
  <conditionalFormatting sqref="A1:Y1">
    <cfRule type="containsText" dxfId="4" priority="4" operator="containsText" text="実施">
      <formula>NOT(ISERROR(SEARCH("実施",A1)))</formula>
    </cfRule>
  </conditionalFormatting>
  <conditionalFormatting sqref="P7">
    <cfRule type="containsText" dxfId="3" priority="1" operator="containsText" text="利用申込書の「はじめに！」シートからコピーして">
      <formula>NOT(ISERROR(SEARCH("利用申込書の「はじめに！」シートからコピーして",P7)))</formula>
    </cfRule>
  </conditionalFormatting>
  <conditionalFormatting sqref="M14:R14">
    <cfRule type="expression" dxfId="2" priority="3">
      <formula>S$14=TRUE</formula>
    </cfRule>
  </conditionalFormatting>
  <conditionalFormatting sqref="C14:H14">
    <cfRule type="expression" dxfId="1" priority="2">
      <formula>I$14=TRUE</formula>
    </cfRule>
  </conditionalFormatting>
  <dataValidations count="10">
    <dataValidation type="list" allowBlank="1" showInputMessage="1" showErrorMessage="1" promptTitle="総括責任者，指導担当者" prompt="総括責任者や指導担当者が観察担当者を兼ねる場合は，プルダウンの中から選択してください" sqref="K26:N26 K34:N34 K28:N28 K30:N30 K32:N32 K36:N36" xr:uid="{EDEF0CC3-D7D2-4B38-A3F8-D88B49535BAD}">
      <formula1>"観察担当者,総括・観察担当者,指導・観察担当者"</formula1>
    </dataValidation>
    <dataValidation allowBlank="1" promptTitle="人数" prompt="選択してください" sqref="I47:J47 L47:M47 X47:Y47" xr:uid="{0CC9CFC7-CE19-4DEF-ABCD-2A3AD8168173}"/>
    <dataValidation type="list" allowBlank="1" showInputMessage="1" showErrorMessage="1" sqref="P41:S41 P43:S43 V48:Y48" xr:uid="{A8EBC755-2824-4E29-8EA1-2D6518F5ACDF}">
      <formula1>"総括担当者,指導担当者,救護担当者"</formula1>
    </dataValidation>
    <dataValidation type="list" allowBlank="1" showInputMessage="1" showErrorMessage="1" sqref="J41:M41 J43:M43" xr:uid="{C447A36A-DDF3-48A3-B504-357DE2C2E673}">
      <formula1>"救護担当者,総括・救護担当者,指導・救護担当者"</formula1>
    </dataValidation>
    <dataValidation type="list" allowBlank="1" showInputMessage="1" showErrorMessage="1" sqref="O26:R26 O34:R34 O28:R28 O30:R30 O32:R32 O36:R36" xr:uid="{B89BF30B-BF3C-468F-BDAB-BDFAA262D3D0}">
      <formula1>"総括担当者,指導担当者,観察担当者"</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J10 H10" xr:uid="{AE23F989-A358-4831-8F00-E4BF3B27157B}">
      <formula1>0</formula1>
    </dataValidation>
    <dataValidation type="list" allowBlank="1" showInputMessage="1" showErrorMessage="1" sqref="N10" xr:uid="{47094120-5C4B-4394-85C1-F944D1C62518}">
      <formula1>"午前・午後・１日,午前,午後,１日"</formula1>
    </dataValidation>
    <dataValidation type="list" allowBlank="1" showInputMessage="1" showErrorMessage="1" promptTitle="コース" prompt="選択してください" sqref="H19" xr:uid="{637BC3A1-55CC-4D58-A3D7-6880CADEFD20}">
      <formula1>"①艇庫周辺（２Km)：小学５年生以上,②航路周辺（４～７Km)：中学生以上,③差須浜（７Km)：高校生年齢相当以上,➃大須港（８Km)：高校生年齢相当以上,⑤－１似島（１４Km),⑤－２似島（１８Km),⑥宮島（２８Km)"</formula1>
    </dataValidation>
    <dataValidation type="list" allowBlank="1" showInputMessage="1" showErrorMessage="1" promptTitle="有無" prompt="選択してください" sqref="K49" xr:uid="{152AD2EC-B438-445E-868E-3C98B2168BFD}">
      <formula1>"（　有　）,（　無　）"</formula1>
    </dataValidation>
    <dataValidation type="list" allowBlank="1" showInputMessage="1" showErrorMessage="1" promptTitle="コース" prompt="選択してください" sqref="A19:C19" xr:uid="{44E5F633-8841-4C1E-AAFD-9F052E20F22F}">
      <formula1>"半日コース,半日コース（基礎）,半日コース（応用）,１日コース"</formula1>
    </dataValidation>
  </dataValidations>
  <hyperlinks>
    <hyperlink ref="AA1:AC4" location="'はじめに！'!A1" display="'はじめに！'!A1" xr:uid="{7D1B311C-17DC-4F88-AAA5-A0513BDC670F}"/>
    <hyperlink ref="AA5:AC7" location="カッター指導依頼書!A1" display="カッター指導依頼書（１日目）" xr:uid="{F41EAA59-2E8C-4754-9C36-B0D69010E57F}"/>
    <hyperlink ref="AD5:AF7" location="'カッター乗船者名簿 (2)'!A1" display="カッター乗船者名簿 (2日目)" xr:uid="{F3860B31-E799-4337-B91C-2369B8DF01D6}"/>
  </hyperlinks>
  <pageMargins left="0.23622047244094491" right="0.23622047244094491" top="0.74803149606299213" bottom="0.74803149606299213" header="0.31496062992125984" footer="0.31496062992125984"/>
  <pageSetup paperSize="9" scale="8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defaultSize="0" autoFill="0" autoLine="0" autoPict="0" altText="">
                <anchor moveWithCells="1">
                  <from>
                    <xdr:col>1</xdr:col>
                    <xdr:colOff>28575</xdr:colOff>
                    <xdr:row>13</xdr:row>
                    <xdr:rowOff>28575</xdr:rowOff>
                  </from>
                  <to>
                    <xdr:col>1</xdr:col>
                    <xdr:colOff>266700</xdr:colOff>
                    <xdr:row>13</xdr:row>
                    <xdr:rowOff>304800</xdr:rowOff>
                  </to>
                </anchor>
              </controlPr>
            </control>
          </mc:Choice>
        </mc:AlternateContent>
        <mc:AlternateContent xmlns:mc="http://schemas.openxmlformats.org/markup-compatibility/2006">
          <mc:Choice Requires="x14">
            <control shapeId="26634" r:id="rId5" name="Check Box 10">
              <controlPr defaultSize="0" autoFill="0" autoLine="0" autoPict="0" altText="">
                <anchor moveWithCells="1">
                  <from>
                    <xdr:col>11</xdr:col>
                    <xdr:colOff>28575</xdr:colOff>
                    <xdr:row>13</xdr:row>
                    <xdr:rowOff>28575</xdr:rowOff>
                  </from>
                  <to>
                    <xdr:col>11</xdr:col>
                    <xdr:colOff>266700</xdr:colOff>
                    <xdr:row>13</xdr:row>
                    <xdr:rowOff>304800</xdr:rowOff>
                  </to>
                </anchor>
              </controlPr>
            </control>
          </mc:Choice>
        </mc:AlternateContent>
        <mc:AlternateContent xmlns:mc="http://schemas.openxmlformats.org/markup-compatibility/2006">
          <mc:Choice Requires="x14">
            <control shapeId="26635" r:id="rId6" name="Check Box 11">
              <controlPr defaultSize="0" autoFill="0" autoLine="0" autoPict="0">
                <anchor moveWithCells="1">
                  <from>
                    <xdr:col>1</xdr:col>
                    <xdr:colOff>57150</xdr:colOff>
                    <xdr:row>0</xdr:row>
                    <xdr:rowOff>171450</xdr:rowOff>
                  </from>
                  <to>
                    <xdr:col>2</xdr:col>
                    <xdr:colOff>47625</xdr:colOff>
                    <xdr:row>2</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P98"/>
  <sheetViews>
    <sheetView view="pageBreakPreview" zoomScale="110" zoomScaleNormal="100" zoomScaleSheetLayoutView="110" workbookViewId="0">
      <selection activeCell="C42" sqref="C42"/>
    </sheetView>
  </sheetViews>
  <sheetFormatPr defaultColWidth="9" defaultRowHeight="22.5" customHeight="1" outlineLevelCol="1"/>
  <cols>
    <col min="1" max="1" width="7.33203125" style="21" customWidth="1"/>
    <col min="2" max="2" width="12.33203125" style="21" customWidth="1"/>
    <col min="3" max="3" width="19.6640625" style="21" customWidth="1"/>
    <col min="4" max="5" width="8.1640625" style="21" customWidth="1"/>
    <col min="6" max="6" width="4" style="21" customWidth="1"/>
    <col min="7" max="7" width="7.33203125" style="21" customWidth="1"/>
    <col min="8" max="8" width="12.33203125" style="21" customWidth="1"/>
    <col min="9" max="9" width="19.6640625" style="21" customWidth="1"/>
    <col min="10" max="11" width="8.1640625" style="21" customWidth="1"/>
    <col min="12" max="12" width="9" style="21"/>
    <col min="13" max="14" width="12" style="21" customWidth="1"/>
    <col min="15" max="15" width="9" style="21" hidden="1" customWidth="1" outlineLevel="1"/>
    <col min="16" max="16" width="9" style="21" collapsed="1"/>
    <col min="17" max="228" width="9" style="21"/>
    <col min="229" max="229" width="12.1640625" style="21" customWidth="1"/>
    <col min="230" max="230" width="11.83203125" style="21" customWidth="1"/>
    <col min="231" max="231" width="44.33203125" style="21" customWidth="1"/>
    <col min="232" max="232" width="15" style="21" customWidth="1"/>
    <col min="233" max="233" width="14.33203125" style="21" customWidth="1"/>
    <col min="234" max="234" width="9.1640625" style="21" customWidth="1"/>
    <col min="235" max="235" width="14.1640625" style="21" customWidth="1"/>
    <col min="236" max="236" width="9" style="21"/>
    <col min="237" max="237" width="44.83203125" style="21" customWidth="1"/>
    <col min="238" max="238" width="14.6640625" style="21" customWidth="1"/>
    <col min="239" max="239" width="14.33203125" style="21" customWidth="1"/>
    <col min="240" max="484" width="9" style="21"/>
    <col min="485" max="485" width="12.1640625" style="21" customWidth="1"/>
    <col min="486" max="486" width="11.83203125" style="21" customWidth="1"/>
    <col min="487" max="487" width="44.33203125" style="21" customWidth="1"/>
    <col min="488" max="488" width="15" style="21" customWidth="1"/>
    <col min="489" max="489" width="14.33203125" style="21" customWidth="1"/>
    <col min="490" max="490" width="9.1640625" style="21" customWidth="1"/>
    <col min="491" max="491" width="14.1640625" style="21" customWidth="1"/>
    <col min="492" max="492" width="9" style="21"/>
    <col min="493" max="493" width="44.83203125" style="21" customWidth="1"/>
    <col min="494" max="494" width="14.6640625" style="21" customWidth="1"/>
    <col min="495" max="495" width="14.33203125" style="21" customWidth="1"/>
    <col min="496" max="740" width="9" style="21"/>
    <col min="741" max="741" width="12.1640625" style="21" customWidth="1"/>
    <col min="742" max="742" width="11.83203125" style="21" customWidth="1"/>
    <col min="743" max="743" width="44.33203125" style="21" customWidth="1"/>
    <col min="744" max="744" width="15" style="21" customWidth="1"/>
    <col min="745" max="745" width="14.33203125" style="21" customWidth="1"/>
    <col min="746" max="746" width="9.1640625" style="21" customWidth="1"/>
    <col min="747" max="747" width="14.1640625" style="21" customWidth="1"/>
    <col min="748" max="748" width="9" style="21"/>
    <col min="749" max="749" width="44.83203125" style="21" customWidth="1"/>
    <col min="750" max="750" width="14.6640625" style="21" customWidth="1"/>
    <col min="751" max="751" width="14.33203125" style="21" customWidth="1"/>
    <col min="752" max="996" width="9" style="21"/>
    <col min="997" max="997" width="12.1640625" style="21" customWidth="1"/>
    <col min="998" max="998" width="11.83203125" style="21" customWidth="1"/>
    <col min="999" max="999" width="44.33203125" style="21" customWidth="1"/>
    <col min="1000" max="1000" width="15" style="21" customWidth="1"/>
    <col min="1001" max="1001" width="14.33203125" style="21" customWidth="1"/>
    <col min="1002" max="1002" width="9.1640625" style="21" customWidth="1"/>
    <col min="1003" max="1003" width="14.1640625" style="21" customWidth="1"/>
    <col min="1004" max="1004" width="9" style="21"/>
    <col min="1005" max="1005" width="44.83203125" style="21" customWidth="1"/>
    <col min="1006" max="1006" width="14.6640625" style="21" customWidth="1"/>
    <col min="1007" max="1007" width="14.33203125" style="21" customWidth="1"/>
    <col min="1008" max="1252" width="9" style="21"/>
    <col min="1253" max="1253" width="12.1640625" style="21" customWidth="1"/>
    <col min="1254" max="1254" width="11.83203125" style="21" customWidth="1"/>
    <col min="1255" max="1255" width="44.33203125" style="21" customWidth="1"/>
    <col min="1256" max="1256" width="15" style="21" customWidth="1"/>
    <col min="1257" max="1257" width="14.33203125" style="21" customWidth="1"/>
    <col min="1258" max="1258" width="9.1640625" style="21" customWidth="1"/>
    <col min="1259" max="1259" width="14.1640625" style="21" customWidth="1"/>
    <col min="1260" max="1260" width="9" style="21"/>
    <col min="1261" max="1261" width="44.83203125" style="21" customWidth="1"/>
    <col min="1262" max="1262" width="14.6640625" style="21" customWidth="1"/>
    <col min="1263" max="1263" width="14.33203125" style="21" customWidth="1"/>
    <col min="1264" max="1508" width="9" style="21"/>
    <col min="1509" max="1509" width="12.1640625" style="21" customWidth="1"/>
    <col min="1510" max="1510" width="11.83203125" style="21" customWidth="1"/>
    <col min="1511" max="1511" width="44.33203125" style="21" customWidth="1"/>
    <col min="1512" max="1512" width="15" style="21" customWidth="1"/>
    <col min="1513" max="1513" width="14.33203125" style="21" customWidth="1"/>
    <col min="1514" max="1514" width="9.1640625" style="21" customWidth="1"/>
    <col min="1515" max="1515" width="14.1640625" style="21" customWidth="1"/>
    <col min="1516" max="1516" width="9" style="21"/>
    <col min="1517" max="1517" width="44.83203125" style="21" customWidth="1"/>
    <col min="1518" max="1518" width="14.6640625" style="21" customWidth="1"/>
    <col min="1519" max="1519" width="14.33203125" style="21" customWidth="1"/>
    <col min="1520" max="1764" width="9" style="21"/>
    <col min="1765" max="1765" width="12.1640625" style="21" customWidth="1"/>
    <col min="1766" max="1766" width="11.83203125" style="21" customWidth="1"/>
    <col min="1767" max="1767" width="44.33203125" style="21" customWidth="1"/>
    <col min="1768" max="1768" width="15" style="21" customWidth="1"/>
    <col min="1769" max="1769" width="14.33203125" style="21" customWidth="1"/>
    <col min="1770" max="1770" width="9.1640625" style="21" customWidth="1"/>
    <col min="1771" max="1771" width="14.1640625" style="21" customWidth="1"/>
    <col min="1772" max="1772" width="9" style="21"/>
    <col min="1773" max="1773" width="44.83203125" style="21" customWidth="1"/>
    <col min="1774" max="1774" width="14.6640625" style="21" customWidth="1"/>
    <col min="1775" max="1775" width="14.33203125" style="21" customWidth="1"/>
    <col min="1776" max="2020" width="9" style="21"/>
    <col min="2021" max="2021" width="12.1640625" style="21" customWidth="1"/>
    <col min="2022" max="2022" width="11.83203125" style="21" customWidth="1"/>
    <col min="2023" max="2023" width="44.33203125" style="21" customWidth="1"/>
    <col min="2024" max="2024" width="15" style="21" customWidth="1"/>
    <col min="2025" max="2025" width="14.33203125" style="21" customWidth="1"/>
    <col min="2026" max="2026" width="9.1640625" style="21" customWidth="1"/>
    <col min="2027" max="2027" width="14.1640625" style="21" customWidth="1"/>
    <col min="2028" max="2028" width="9" style="21"/>
    <col min="2029" max="2029" width="44.83203125" style="21" customWidth="1"/>
    <col min="2030" max="2030" width="14.6640625" style="21" customWidth="1"/>
    <col min="2031" max="2031" width="14.33203125" style="21" customWidth="1"/>
    <col min="2032" max="2276" width="9" style="21"/>
    <col min="2277" max="2277" width="12.1640625" style="21" customWidth="1"/>
    <col min="2278" max="2278" width="11.83203125" style="21" customWidth="1"/>
    <col min="2279" max="2279" width="44.33203125" style="21" customWidth="1"/>
    <col min="2280" max="2280" width="15" style="21" customWidth="1"/>
    <col min="2281" max="2281" width="14.33203125" style="21" customWidth="1"/>
    <col min="2282" max="2282" width="9.1640625" style="21" customWidth="1"/>
    <col min="2283" max="2283" width="14.1640625" style="21" customWidth="1"/>
    <col min="2284" max="2284" width="9" style="21"/>
    <col min="2285" max="2285" width="44.83203125" style="21" customWidth="1"/>
    <col min="2286" max="2286" width="14.6640625" style="21" customWidth="1"/>
    <col min="2287" max="2287" width="14.33203125" style="21" customWidth="1"/>
    <col min="2288" max="2532" width="9" style="21"/>
    <col min="2533" max="2533" width="12.1640625" style="21" customWidth="1"/>
    <col min="2534" max="2534" width="11.83203125" style="21" customWidth="1"/>
    <col min="2535" max="2535" width="44.33203125" style="21" customWidth="1"/>
    <col min="2536" max="2536" width="15" style="21" customWidth="1"/>
    <col min="2537" max="2537" width="14.33203125" style="21" customWidth="1"/>
    <col min="2538" max="2538" width="9.1640625" style="21" customWidth="1"/>
    <col min="2539" max="2539" width="14.1640625" style="21" customWidth="1"/>
    <col min="2540" max="2540" width="9" style="21"/>
    <col min="2541" max="2541" width="44.83203125" style="21" customWidth="1"/>
    <col min="2542" max="2542" width="14.6640625" style="21" customWidth="1"/>
    <col min="2543" max="2543" width="14.33203125" style="21" customWidth="1"/>
    <col min="2544" max="2788" width="9" style="21"/>
    <col min="2789" max="2789" width="12.1640625" style="21" customWidth="1"/>
    <col min="2790" max="2790" width="11.83203125" style="21" customWidth="1"/>
    <col min="2791" max="2791" width="44.33203125" style="21" customWidth="1"/>
    <col min="2792" max="2792" width="15" style="21" customWidth="1"/>
    <col min="2793" max="2793" width="14.33203125" style="21" customWidth="1"/>
    <col min="2794" max="2794" width="9.1640625" style="21" customWidth="1"/>
    <col min="2795" max="2795" width="14.1640625" style="21" customWidth="1"/>
    <col min="2796" max="2796" width="9" style="21"/>
    <col min="2797" max="2797" width="44.83203125" style="21" customWidth="1"/>
    <col min="2798" max="2798" width="14.6640625" style="21" customWidth="1"/>
    <col min="2799" max="2799" width="14.33203125" style="21" customWidth="1"/>
    <col min="2800" max="3044" width="9" style="21"/>
    <col min="3045" max="3045" width="12.1640625" style="21" customWidth="1"/>
    <col min="3046" max="3046" width="11.83203125" style="21" customWidth="1"/>
    <col min="3047" max="3047" width="44.33203125" style="21" customWidth="1"/>
    <col min="3048" max="3048" width="15" style="21" customWidth="1"/>
    <col min="3049" max="3049" width="14.33203125" style="21" customWidth="1"/>
    <col min="3050" max="3050" width="9.1640625" style="21" customWidth="1"/>
    <col min="3051" max="3051" width="14.1640625" style="21" customWidth="1"/>
    <col min="3052" max="3052" width="9" style="21"/>
    <col min="3053" max="3053" width="44.83203125" style="21" customWidth="1"/>
    <col min="3054" max="3054" width="14.6640625" style="21" customWidth="1"/>
    <col min="3055" max="3055" width="14.33203125" style="21" customWidth="1"/>
    <col min="3056" max="3300" width="9" style="21"/>
    <col min="3301" max="3301" width="12.1640625" style="21" customWidth="1"/>
    <col min="3302" max="3302" width="11.83203125" style="21" customWidth="1"/>
    <col min="3303" max="3303" width="44.33203125" style="21" customWidth="1"/>
    <col min="3304" max="3304" width="15" style="21" customWidth="1"/>
    <col min="3305" max="3305" width="14.33203125" style="21" customWidth="1"/>
    <col min="3306" max="3306" width="9.1640625" style="21" customWidth="1"/>
    <col min="3307" max="3307" width="14.1640625" style="21" customWidth="1"/>
    <col min="3308" max="3308" width="9" style="21"/>
    <col min="3309" max="3309" width="44.83203125" style="21" customWidth="1"/>
    <col min="3310" max="3310" width="14.6640625" style="21" customWidth="1"/>
    <col min="3311" max="3311" width="14.33203125" style="21" customWidth="1"/>
    <col min="3312" max="3556" width="9" style="21"/>
    <col min="3557" max="3557" width="12.1640625" style="21" customWidth="1"/>
    <col min="3558" max="3558" width="11.83203125" style="21" customWidth="1"/>
    <col min="3559" max="3559" width="44.33203125" style="21" customWidth="1"/>
    <col min="3560" max="3560" width="15" style="21" customWidth="1"/>
    <col min="3561" max="3561" width="14.33203125" style="21" customWidth="1"/>
    <col min="3562" max="3562" width="9.1640625" style="21" customWidth="1"/>
    <col min="3563" max="3563" width="14.1640625" style="21" customWidth="1"/>
    <col min="3564" max="3564" width="9" style="21"/>
    <col min="3565" max="3565" width="44.83203125" style="21" customWidth="1"/>
    <col min="3566" max="3566" width="14.6640625" style="21" customWidth="1"/>
    <col min="3567" max="3567" width="14.33203125" style="21" customWidth="1"/>
    <col min="3568" max="3812" width="9" style="21"/>
    <col min="3813" max="3813" width="12.1640625" style="21" customWidth="1"/>
    <col min="3814" max="3814" width="11.83203125" style="21" customWidth="1"/>
    <col min="3815" max="3815" width="44.33203125" style="21" customWidth="1"/>
    <col min="3816" max="3816" width="15" style="21" customWidth="1"/>
    <col min="3817" max="3817" width="14.33203125" style="21" customWidth="1"/>
    <col min="3818" max="3818" width="9.1640625" style="21" customWidth="1"/>
    <col min="3819" max="3819" width="14.1640625" style="21" customWidth="1"/>
    <col min="3820" max="3820" width="9" style="21"/>
    <col min="3821" max="3821" width="44.83203125" style="21" customWidth="1"/>
    <col min="3822" max="3822" width="14.6640625" style="21" customWidth="1"/>
    <col min="3823" max="3823" width="14.33203125" style="21" customWidth="1"/>
    <col min="3824" max="4068" width="9" style="21"/>
    <col min="4069" max="4069" width="12.1640625" style="21" customWidth="1"/>
    <col min="4070" max="4070" width="11.83203125" style="21" customWidth="1"/>
    <col min="4071" max="4071" width="44.33203125" style="21" customWidth="1"/>
    <col min="4072" max="4072" width="15" style="21" customWidth="1"/>
    <col min="4073" max="4073" width="14.33203125" style="21" customWidth="1"/>
    <col min="4074" max="4074" width="9.1640625" style="21" customWidth="1"/>
    <col min="4075" max="4075" width="14.1640625" style="21" customWidth="1"/>
    <col min="4076" max="4076" width="9" style="21"/>
    <col min="4077" max="4077" width="44.83203125" style="21" customWidth="1"/>
    <col min="4078" max="4078" width="14.6640625" style="21" customWidth="1"/>
    <col min="4079" max="4079" width="14.33203125" style="21" customWidth="1"/>
    <col min="4080" max="4324" width="9" style="21"/>
    <col min="4325" max="4325" width="12.1640625" style="21" customWidth="1"/>
    <col min="4326" max="4326" width="11.83203125" style="21" customWidth="1"/>
    <col min="4327" max="4327" width="44.33203125" style="21" customWidth="1"/>
    <col min="4328" max="4328" width="15" style="21" customWidth="1"/>
    <col min="4329" max="4329" width="14.33203125" style="21" customWidth="1"/>
    <col min="4330" max="4330" width="9.1640625" style="21" customWidth="1"/>
    <col min="4331" max="4331" width="14.1640625" style="21" customWidth="1"/>
    <col min="4332" max="4332" width="9" style="21"/>
    <col min="4333" max="4333" width="44.83203125" style="21" customWidth="1"/>
    <col min="4334" max="4334" width="14.6640625" style="21" customWidth="1"/>
    <col min="4335" max="4335" width="14.33203125" style="21" customWidth="1"/>
    <col min="4336" max="4580" width="9" style="21"/>
    <col min="4581" max="4581" width="12.1640625" style="21" customWidth="1"/>
    <col min="4582" max="4582" width="11.83203125" style="21" customWidth="1"/>
    <col min="4583" max="4583" width="44.33203125" style="21" customWidth="1"/>
    <col min="4584" max="4584" width="15" style="21" customWidth="1"/>
    <col min="4585" max="4585" width="14.33203125" style="21" customWidth="1"/>
    <col min="4586" max="4586" width="9.1640625" style="21" customWidth="1"/>
    <col min="4587" max="4587" width="14.1640625" style="21" customWidth="1"/>
    <col min="4588" max="4588" width="9" style="21"/>
    <col min="4589" max="4589" width="44.83203125" style="21" customWidth="1"/>
    <col min="4590" max="4590" width="14.6640625" style="21" customWidth="1"/>
    <col min="4591" max="4591" width="14.33203125" style="21" customWidth="1"/>
    <col min="4592" max="4836" width="9" style="21"/>
    <col min="4837" max="4837" width="12.1640625" style="21" customWidth="1"/>
    <col min="4838" max="4838" width="11.83203125" style="21" customWidth="1"/>
    <col min="4839" max="4839" width="44.33203125" style="21" customWidth="1"/>
    <col min="4840" max="4840" width="15" style="21" customWidth="1"/>
    <col min="4841" max="4841" width="14.33203125" style="21" customWidth="1"/>
    <col min="4842" max="4842" width="9.1640625" style="21" customWidth="1"/>
    <col min="4843" max="4843" width="14.1640625" style="21" customWidth="1"/>
    <col min="4844" max="4844" width="9" style="21"/>
    <col min="4845" max="4845" width="44.83203125" style="21" customWidth="1"/>
    <col min="4846" max="4846" width="14.6640625" style="21" customWidth="1"/>
    <col min="4847" max="4847" width="14.33203125" style="21" customWidth="1"/>
    <col min="4848" max="5092" width="9" style="21"/>
    <col min="5093" max="5093" width="12.1640625" style="21" customWidth="1"/>
    <col min="5094" max="5094" width="11.83203125" style="21" customWidth="1"/>
    <col min="5095" max="5095" width="44.33203125" style="21" customWidth="1"/>
    <col min="5096" max="5096" width="15" style="21" customWidth="1"/>
    <col min="5097" max="5097" width="14.33203125" style="21" customWidth="1"/>
    <col min="5098" max="5098" width="9.1640625" style="21" customWidth="1"/>
    <col min="5099" max="5099" width="14.1640625" style="21" customWidth="1"/>
    <col min="5100" max="5100" width="9" style="21"/>
    <col min="5101" max="5101" width="44.83203125" style="21" customWidth="1"/>
    <col min="5102" max="5102" width="14.6640625" style="21" customWidth="1"/>
    <col min="5103" max="5103" width="14.33203125" style="21" customWidth="1"/>
    <col min="5104" max="5348" width="9" style="21"/>
    <col min="5349" max="5349" width="12.1640625" style="21" customWidth="1"/>
    <col min="5350" max="5350" width="11.83203125" style="21" customWidth="1"/>
    <col min="5351" max="5351" width="44.33203125" style="21" customWidth="1"/>
    <col min="5352" max="5352" width="15" style="21" customWidth="1"/>
    <col min="5353" max="5353" width="14.33203125" style="21" customWidth="1"/>
    <col min="5354" max="5354" width="9.1640625" style="21" customWidth="1"/>
    <col min="5355" max="5355" width="14.1640625" style="21" customWidth="1"/>
    <col min="5356" max="5356" width="9" style="21"/>
    <col min="5357" max="5357" width="44.83203125" style="21" customWidth="1"/>
    <col min="5358" max="5358" width="14.6640625" style="21" customWidth="1"/>
    <col min="5359" max="5359" width="14.33203125" style="21" customWidth="1"/>
    <col min="5360" max="5604" width="9" style="21"/>
    <col min="5605" max="5605" width="12.1640625" style="21" customWidth="1"/>
    <col min="5606" max="5606" width="11.83203125" style="21" customWidth="1"/>
    <col min="5607" max="5607" width="44.33203125" style="21" customWidth="1"/>
    <col min="5608" max="5608" width="15" style="21" customWidth="1"/>
    <col min="5609" max="5609" width="14.33203125" style="21" customWidth="1"/>
    <col min="5610" max="5610" width="9.1640625" style="21" customWidth="1"/>
    <col min="5611" max="5611" width="14.1640625" style="21" customWidth="1"/>
    <col min="5612" max="5612" width="9" style="21"/>
    <col min="5613" max="5613" width="44.83203125" style="21" customWidth="1"/>
    <col min="5614" max="5614" width="14.6640625" style="21" customWidth="1"/>
    <col min="5615" max="5615" width="14.33203125" style="21" customWidth="1"/>
    <col min="5616" max="5860" width="9" style="21"/>
    <col min="5861" max="5861" width="12.1640625" style="21" customWidth="1"/>
    <col min="5862" max="5862" width="11.83203125" style="21" customWidth="1"/>
    <col min="5863" max="5863" width="44.33203125" style="21" customWidth="1"/>
    <col min="5864" max="5864" width="15" style="21" customWidth="1"/>
    <col min="5865" max="5865" width="14.33203125" style="21" customWidth="1"/>
    <col min="5866" max="5866" width="9.1640625" style="21" customWidth="1"/>
    <col min="5867" max="5867" width="14.1640625" style="21" customWidth="1"/>
    <col min="5868" max="5868" width="9" style="21"/>
    <col min="5869" max="5869" width="44.83203125" style="21" customWidth="1"/>
    <col min="5870" max="5870" width="14.6640625" style="21" customWidth="1"/>
    <col min="5871" max="5871" width="14.33203125" style="21" customWidth="1"/>
    <col min="5872" max="6116" width="9" style="21"/>
    <col min="6117" max="6117" width="12.1640625" style="21" customWidth="1"/>
    <col min="6118" max="6118" width="11.83203125" style="21" customWidth="1"/>
    <col min="6119" max="6119" width="44.33203125" style="21" customWidth="1"/>
    <col min="6120" max="6120" width="15" style="21" customWidth="1"/>
    <col min="6121" max="6121" width="14.33203125" style="21" customWidth="1"/>
    <col min="6122" max="6122" width="9.1640625" style="21" customWidth="1"/>
    <col min="6123" max="6123" width="14.1640625" style="21" customWidth="1"/>
    <col min="6124" max="6124" width="9" style="21"/>
    <col min="6125" max="6125" width="44.83203125" style="21" customWidth="1"/>
    <col min="6126" max="6126" width="14.6640625" style="21" customWidth="1"/>
    <col min="6127" max="6127" width="14.33203125" style="21" customWidth="1"/>
    <col min="6128" max="6372" width="9" style="21"/>
    <col min="6373" max="6373" width="12.1640625" style="21" customWidth="1"/>
    <col min="6374" max="6374" width="11.83203125" style="21" customWidth="1"/>
    <col min="6375" max="6375" width="44.33203125" style="21" customWidth="1"/>
    <col min="6376" max="6376" width="15" style="21" customWidth="1"/>
    <col min="6377" max="6377" width="14.33203125" style="21" customWidth="1"/>
    <col min="6378" max="6378" width="9.1640625" style="21" customWidth="1"/>
    <col min="6379" max="6379" width="14.1640625" style="21" customWidth="1"/>
    <col min="6380" max="6380" width="9" style="21"/>
    <col min="6381" max="6381" width="44.83203125" style="21" customWidth="1"/>
    <col min="6382" max="6382" width="14.6640625" style="21" customWidth="1"/>
    <col min="6383" max="6383" width="14.33203125" style="21" customWidth="1"/>
    <col min="6384" max="6628" width="9" style="21"/>
    <col min="6629" max="6629" width="12.1640625" style="21" customWidth="1"/>
    <col min="6630" max="6630" width="11.83203125" style="21" customWidth="1"/>
    <col min="6631" max="6631" width="44.33203125" style="21" customWidth="1"/>
    <col min="6632" max="6632" width="15" style="21" customWidth="1"/>
    <col min="6633" max="6633" width="14.33203125" style="21" customWidth="1"/>
    <col min="6634" max="6634" width="9.1640625" style="21" customWidth="1"/>
    <col min="6635" max="6635" width="14.1640625" style="21" customWidth="1"/>
    <col min="6636" max="6636" width="9" style="21"/>
    <col min="6637" max="6637" width="44.83203125" style="21" customWidth="1"/>
    <col min="6638" max="6638" width="14.6640625" style="21" customWidth="1"/>
    <col min="6639" max="6639" width="14.33203125" style="21" customWidth="1"/>
    <col min="6640" max="6884" width="9" style="21"/>
    <col min="6885" max="6885" width="12.1640625" style="21" customWidth="1"/>
    <col min="6886" max="6886" width="11.83203125" style="21" customWidth="1"/>
    <col min="6887" max="6887" width="44.33203125" style="21" customWidth="1"/>
    <col min="6888" max="6888" width="15" style="21" customWidth="1"/>
    <col min="6889" max="6889" width="14.33203125" style="21" customWidth="1"/>
    <col min="6890" max="6890" width="9.1640625" style="21" customWidth="1"/>
    <col min="6891" max="6891" width="14.1640625" style="21" customWidth="1"/>
    <col min="6892" max="6892" width="9" style="21"/>
    <col min="6893" max="6893" width="44.83203125" style="21" customWidth="1"/>
    <col min="6894" max="6894" width="14.6640625" style="21" customWidth="1"/>
    <col min="6895" max="6895" width="14.33203125" style="21" customWidth="1"/>
    <col min="6896" max="7140" width="9" style="21"/>
    <col min="7141" max="7141" width="12.1640625" style="21" customWidth="1"/>
    <col min="7142" max="7142" width="11.83203125" style="21" customWidth="1"/>
    <col min="7143" max="7143" width="44.33203125" style="21" customWidth="1"/>
    <col min="7144" max="7144" width="15" style="21" customWidth="1"/>
    <col min="7145" max="7145" width="14.33203125" style="21" customWidth="1"/>
    <col min="7146" max="7146" width="9.1640625" style="21" customWidth="1"/>
    <col min="7147" max="7147" width="14.1640625" style="21" customWidth="1"/>
    <col min="7148" max="7148" width="9" style="21"/>
    <col min="7149" max="7149" width="44.83203125" style="21" customWidth="1"/>
    <col min="7150" max="7150" width="14.6640625" style="21" customWidth="1"/>
    <col min="7151" max="7151" width="14.33203125" style="21" customWidth="1"/>
    <col min="7152" max="7396" width="9" style="21"/>
    <col min="7397" max="7397" width="12.1640625" style="21" customWidth="1"/>
    <col min="7398" max="7398" width="11.83203125" style="21" customWidth="1"/>
    <col min="7399" max="7399" width="44.33203125" style="21" customWidth="1"/>
    <col min="7400" max="7400" width="15" style="21" customWidth="1"/>
    <col min="7401" max="7401" width="14.33203125" style="21" customWidth="1"/>
    <col min="7402" max="7402" width="9.1640625" style="21" customWidth="1"/>
    <col min="7403" max="7403" width="14.1640625" style="21" customWidth="1"/>
    <col min="7404" max="7404" width="9" style="21"/>
    <col min="7405" max="7405" width="44.83203125" style="21" customWidth="1"/>
    <col min="7406" max="7406" width="14.6640625" style="21" customWidth="1"/>
    <col min="7407" max="7407" width="14.33203125" style="21" customWidth="1"/>
    <col min="7408" max="7652" width="9" style="21"/>
    <col min="7653" max="7653" width="12.1640625" style="21" customWidth="1"/>
    <col min="7654" max="7654" width="11.83203125" style="21" customWidth="1"/>
    <col min="7655" max="7655" width="44.33203125" style="21" customWidth="1"/>
    <col min="7656" max="7656" width="15" style="21" customWidth="1"/>
    <col min="7657" max="7657" width="14.33203125" style="21" customWidth="1"/>
    <col min="7658" max="7658" width="9.1640625" style="21" customWidth="1"/>
    <col min="7659" max="7659" width="14.1640625" style="21" customWidth="1"/>
    <col min="7660" max="7660" width="9" style="21"/>
    <col min="7661" max="7661" width="44.83203125" style="21" customWidth="1"/>
    <col min="7662" max="7662" width="14.6640625" style="21" customWidth="1"/>
    <col min="7663" max="7663" width="14.33203125" style="21" customWidth="1"/>
    <col min="7664" max="7908" width="9" style="21"/>
    <col min="7909" max="7909" width="12.1640625" style="21" customWidth="1"/>
    <col min="7910" max="7910" width="11.83203125" style="21" customWidth="1"/>
    <col min="7911" max="7911" width="44.33203125" style="21" customWidth="1"/>
    <col min="7912" max="7912" width="15" style="21" customWidth="1"/>
    <col min="7913" max="7913" width="14.33203125" style="21" customWidth="1"/>
    <col min="7914" max="7914" width="9.1640625" style="21" customWidth="1"/>
    <col min="7915" max="7915" width="14.1640625" style="21" customWidth="1"/>
    <col min="7916" max="7916" width="9" style="21"/>
    <col min="7917" max="7917" width="44.83203125" style="21" customWidth="1"/>
    <col min="7918" max="7918" width="14.6640625" style="21" customWidth="1"/>
    <col min="7919" max="7919" width="14.33203125" style="21" customWidth="1"/>
    <col min="7920" max="8164" width="9" style="21"/>
    <col min="8165" max="8165" width="12.1640625" style="21" customWidth="1"/>
    <col min="8166" max="8166" width="11.83203125" style="21" customWidth="1"/>
    <col min="8167" max="8167" width="44.33203125" style="21" customWidth="1"/>
    <col min="8168" max="8168" width="15" style="21" customWidth="1"/>
    <col min="8169" max="8169" width="14.33203125" style="21" customWidth="1"/>
    <col min="8170" max="8170" width="9.1640625" style="21" customWidth="1"/>
    <col min="8171" max="8171" width="14.1640625" style="21" customWidth="1"/>
    <col min="8172" max="8172" width="9" style="21"/>
    <col min="8173" max="8173" width="44.83203125" style="21" customWidth="1"/>
    <col min="8174" max="8174" width="14.6640625" style="21" customWidth="1"/>
    <col min="8175" max="8175" width="14.33203125" style="21" customWidth="1"/>
    <col min="8176" max="8420" width="9" style="21"/>
    <col min="8421" max="8421" width="12.1640625" style="21" customWidth="1"/>
    <col min="8422" max="8422" width="11.83203125" style="21" customWidth="1"/>
    <col min="8423" max="8423" width="44.33203125" style="21" customWidth="1"/>
    <col min="8424" max="8424" width="15" style="21" customWidth="1"/>
    <col min="8425" max="8425" width="14.33203125" style="21" customWidth="1"/>
    <col min="8426" max="8426" width="9.1640625" style="21" customWidth="1"/>
    <col min="8427" max="8427" width="14.1640625" style="21" customWidth="1"/>
    <col min="8428" max="8428" width="9" style="21"/>
    <col min="8429" max="8429" width="44.83203125" style="21" customWidth="1"/>
    <col min="8430" max="8430" width="14.6640625" style="21" customWidth="1"/>
    <col min="8431" max="8431" width="14.33203125" style="21" customWidth="1"/>
    <col min="8432" max="8676" width="9" style="21"/>
    <col min="8677" max="8677" width="12.1640625" style="21" customWidth="1"/>
    <col min="8678" max="8678" width="11.83203125" style="21" customWidth="1"/>
    <col min="8679" max="8679" width="44.33203125" style="21" customWidth="1"/>
    <col min="8680" max="8680" width="15" style="21" customWidth="1"/>
    <col min="8681" max="8681" width="14.33203125" style="21" customWidth="1"/>
    <col min="8682" max="8682" width="9.1640625" style="21" customWidth="1"/>
    <col min="8683" max="8683" width="14.1640625" style="21" customWidth="1"/>
    <col min="8684" max="8684" width="9" style="21"/>
    <col min="8685" max="8685" width="44.83203125" style="21" customWidth="1"/>
    <col min="8686" max="8686" width="14.6640625" style="21" customWidth="1"/>
    <col min="8687" max="8687" width="14.33203125" style="21" customWidth="1"/>
    <col min="8688" max="8932" width="9" style="21"/>
    <col min="8933" max="8933" width="12.1640625" style="21" customWidth="1"/>
    <col min="8934" max="8934" width="11.83203125" style="21" customWidth="1"/>
    <col min="8935" max="8935" width="44.33203125" style="21" customWidth="1"/>
    <col min="8936" max="8936" width="15" style="21" customWidth="1"/>
    <col min="8937" max="8937" width="14.33203125" style="21" customWidth="1"/>
    <col min="8938" max="8938" width="9.1640625" style="21" customWidth="1"/>
    <col min="8939" max="8939" width="14.1640625" style="21" customWidth="1"/>
    <col min="8940" max="8940" width="9" style="21"/>
    <col min="8941" max="8941" width="44.83203125" style="21" customWidth="1"/>
    <col min="8942" max="8942" width="14.6640625" style="21" customWidth="1"/>
    <col min="8943" max="8943" width="14.33203125" style="21" customWidth="1"/>
    <col min="8944" max="9188" width="9" style="21"/>
    <col min="9189" max="9189" width="12.1640625" style="21" customWidth="1"/>
    <col min="9190" max="9190" width="11.83203125" style="21" customWidth="1"/>
    <col min="9191" max="9191" width="44.33203125" style="21" customWidth="1"/>
    <col min="9192" max="9192" width="15" style="21" customWidth="1"/>
    <col min="9193" max="9193" width="14.33203125" style="21" customWidth="1"/>
    <col min="9194" max="9194" width="9.1640625" style="21" customWidth="1"/>
    <col min="9195" max="9195" width="14.1640625" style="21" customWidth="1"/>
    <col min="9196" max="9196" width="9" style="21"/>
    <col min="9197" max="9197" width="44.83203125" style="21" customWidth="1"/>
    <col min="9198" max="9198" width="14.6640625" style="21" customWidth="1"/>
    <col min="9199" max="9199" width="14.33203125" style="21" customWidth="1"/>
    <col min="9200" max="9444" width="9" style="21"/>
    <col min="9445" max="9445" width="12.1640625" style="21" customWidth="1"/>
    <col min="9446" max="9446" width="11.83203125" style="21" customWidth="1"/>
    <col min="9447" max="9447" width="44.33203125" style="21" customWidth="1"/>
    <col min="9448" max="9448" width="15" style="21" customWidth="1"/>
    <col min="9449" max="9449" width="14.33203125" style="21" customWidth="1"/>
    <col min="9450" max="9450" width="9.1640625" style="21" customWidth="1"/>
    <col min="9451" max="9451" width="14.1640625" style="21" customWidth="1"/>
    <col min="9452" max="9452" width="9" style="21"/>
    <col min="9453" max="9453" width="44.83203125" style="21" customWidth="1"/>
    <col min="9454" max="9454" width="14.6640625" style="21" customWidth="1"/>
    <col min="9455" max="9455" width="14.33203125" style="21" customWidth="1"/>
    <col min="9456" max="9700" width="9" style="21"/>
    <col min="9701" max="9701" width="12.1640625" style="21" customWidth="1"/>
    <col min="9702" max="9702" width="11.83203125" style="21" customWidth="1"/>
    <col min="9703" max="9703" width="44.33203125" style="21" customWidth="1"/>
    <col min="9704" max="9704" width="15" style="21" customWidth="1"/>
    <col min="9705" max="9705" width="14.33203125" style="21" customWidth="1"/>
    <col min="9706" max="9706" width="9.1640625" style="21" customWidth="1"/>
    <col min="9707" max="9707" width="14.1640625" style="21" customWidth="1"/>
    <col min="9708" max="9708" width="9" style="21"/>
    <col min="9709" max="9709" width="44.83203125" style="21" customWidth="1"/>
    <col min="9710" max="9710" width="14.6640625" style="21" customWidth="1"/>
    <col min="9711" max="9711" width="14.33203125" style="21" customWidth="1"/>
    <col min="9712" max="9956" width="9" style="21"/>
    <col min="9957" max="9957" width="12.1640625" style="21" customWidth="1"/>
    <col min="9958" max="9958" width="11.83203125" style="21" customWidth="1"/>
    <col min="9959" max="9959" width="44.33203125" style="21" customWidth="1"/>
    <col min="9960" max="9960" width="15" style="21" customWidth="1"/>
    <col min="9961" max="9961" width="14.33203125" style="21" customWidth="1"/>
    <col min="9962" max="9962" width="9.1640625" style="21" customWidth="1"/>
    <col min="9963" max="9963" width="14.1640625" style="21" customWidth="1"/>
    <col min="9964" max="9964" width="9" style="21"/>
    <col min="9965" max="9965" width="44.83203125" style="21" customWidth="1"/>
    <col min="9966" max="9966" width="14.6640625" style="21" customWidth="1"/>
    <col min="9967" max="9967" width="14.33203125" style="21" customWidth="1"/>
    <col min="9968" max="10212" width="9" style="21"/>
    <col min="10213" max="10213" width="12.1640625" style="21" customWidth="1"/>
    <col min="10214" max="10214" width="11.83203125" style="21" customWidth="1"/>
    <col min="10215" max="10215" width="44.33203125" style="21" customWidth="1"/>
    <col min="10216" max="10216" width="15" style="21" customWidth="1"/>
    <col min="10217" max="10217" width="14.33203125" style="21" customWidth="1"/>
    <col min="10218" max="10218" width="9.1640625" style="21" customWidth="1"/>
    <col min="10219" max="10219" width="14.1640625" style="21" customWidth="1"/>
    <col min="10220" max="10220" width="9" style="21"/>
    <col min="10221" max="10221" width="44.83203125" style="21" customWidth="1"/>
    <col min="10222" max="10222" width="14.6640625" style="21" customWidth="1"/>
    <col min="10223" max="10223" width="14.33203125" style="21" customWidth="1"/>
    <col min="10224" max="10468" width="9" style="21"/>
    <col min="10469" max="10469" width="12.1640625" style="21" customWidth="1"/>
    <col min="10470" max="10470" width="11.83203125" style="21" customWidth="1"/>
    <col min="10471" max="10471" width="44.33203125" style="21" customWidth="1"/>
    <col min="10472" max="10472" width="15" style="21" customWidth="1"/>
    <col min="10473" max="10473" width="14.33203125" style="21" customWidth="1"/>
    <col min="10474" max="10474" width="9.1640625" style="21" customWidth="1"/>
    <col min="10475" max="10475" width="14.1640625" style="21" customWidth="1"/>
    <col min="10476" max="10476" width="9" style="21"/>
    <col min="10477" max="10477" width="44.83203125" style="21" customWidth="1"/>
    <col min="10478" max="10478" width="14.6640625" style="21" customWidth="1"/>
    <col min="10479" max="10479" width="14.33203125" style="21" customWidth="1"/>
    <col min="10480" max="10724" width="9" style="21"/>
    <col min="10725" max="10725" width="12.1640625" style="21" customWidth="1"/>
    <col min="10726" max="10726" width="11.83203125" style="21" customWidth="1"/>
    <col min="10727" max="10727" width="44.33203125" style="21" customWidth="1"/>
    <col min="10728" max="10728" width="15" style="21" customWidth="1"/>
    <col min="10729" max="10729" width="14.33203125" style="21" customWidth="1"/>
    <col min="10730" max="10730" width="9.1640625" style="21" customWidth="1"/>
    <col min="10731" max="10731" width="14.1640625" style="21" customWidth="1"/>
    <col min="10732" max="10732" width="9" style="21"/>
    <col min="10733" max="10733" width="44.83203125" style="21" customWidth="1"/>
    <col min="10734" max="10734" width="14.6640625" style="21" customWidth="1"/>
    <col min="10735" max="10735" width="14.33203125" style="21" customWidth="1"/>
    <col min="10736" max="10980" width="9" style="21"/>
    <col min="10981" max="10981" width="12.1640625" style="21" customWidth="1"/>
    <col min="10982" max="10982" width="11.83203125" style="21" customWidth="1"/>
    <col min="10983" max="10983" width="44.33203125" style="21" customWidth="1"/>
    <col min="10984" max="10984" width="15" style="21" customWidth="1"/>
    <col min="10985" max="10985" width="14.33203125" style="21" customWidth="1"/>
    <col min="10986" max="10986" width="9.1640625" style="21" customWidth="1"/>
    <col min="10987" max="10987" width="14.1640625" style="21" customWidth="1"/>
    <col min="10988" max="10988" width="9" style="21"/>
    <col min="10989" max="10989" width="44.83203125" style="21" customWidth="1"/>
    <col min="10990" max="10990" width="14.6640625" style="21" customWidth="1"/>
    <col min="10991" max="10991" width="14.33203125" style="21" customWidth="1"/>
    <col min="10992" max="11236" width="9" style="21"/>
    <col min="11237" max="11237" width="12.1640625" style="21" customWidth="1"/>
    <col min="11238" max="11238" width="11.83203125" style="21" customWidth="1"/>
    <col min="11239" max="11239" width="44.33203125" style="21" customWidth="1"/>
    <col min="11240" max="11240" width="15" style="21" customWidth="1"/>
    <col min="11241" max="11241" width="14.33203125" style="21" customWidth="1"/>
    <col min="11242" max="11242" width="9.1640625" style="21" customWidth="1"/>
    <col min="11243" max="11243" width="14.1640625" style="21" customWidth="1"/>
    <col min="11244" max="11244" width="9" style="21"/>
    <col min="11245" max="11245" width="44.83203125" style="21" customWidth="1"/>
    <col min="11246" max="11246" width="14.6640625" style="21" customWidth="1"/>
    <col min="11247" max="11247" width="14.33203125" style="21" customWidth="1"/>
    <col min="11248" max="11492" width="9" style="21"/>
    <col min="11493" max="11493" width="12.1640625" style="21" customWidth="1"/>
    <col min="11494" max="11494" width="11.83203125" style="21" customWidth="1"/>
    <col min="11495" max="11495" width="44.33203125" style="21" customWidth="1"/>
    <col min="11496" max="11496" width="15" style="21" customWidth="1"/>
    <col min="11497" max="11497" width="14.33203125" style="21" customWidth="1"/>
    <col min="11498" max="11498" width="9.1640625" style="21" customWidth="1"/>
    <col min="11499" max="11499" width="14.1640625" style="21" customWidth="1"/>
    <col min="11500" max="11500" width="9" style="21"/>
    <col min="11501" max="11501" width="44.83203125" style="21" customWidth="1"/>
    <col min="11502" max="11502" width="14.6640625" style="21" customWidth="1"/>
    <col min="11503" max="11503" width="14.33203125" style="21" customWidth="1"/>
    <col min="11504" max="11748" width="9" style="21"/>
    <col min="11749" max="11749" width="12.1640625" style="21" customWidth="1"/>
    <col min="11750" max="11750" width="11.83203125" style="21" customWidth="1"/>
    <col min="11751" max="11751" width="44.33203125" style="21" customWidth="1"/>
    <col min="11752" max="11752" width="15" style="21" customWidth="1"/>
    <col min="11753" max="11753" width="14.33203125" style="21" customWidth="1"/>
    <col min="11754" max="11754" width="9.1640625" style="21" customWidth="1"/>
    <col min="11755" max="11755" width="14.1640625" style="21" customWidth="1"/>
    <col min="11756" max="11756" width="9" style="21"/>
    <col min="11757" max="11757" width="44.83203125" style="21" customWidth="1"/>
    <col min="11758" max="11758" width="14.6640625" style="21" customWidth="1"/>
    <col min="11759" max="11759" width="14.33203125" style="21" customWidth="1"/>
    <col min="11760" max="12004" width="9" style="21"/>
    <col min="12005" max="12005" width="12.1640625" style="21" customWidth="1"/>
    <col min="12006" max="12006" width="11.83203125" style="21" customWidth="1"/>
    <col min="12007" max="12007" width="44.33203125" style="21" customWidth="1"/>
    <col min="12008" max="12008" width="15" style="21" customWidth="1"/>
    <col min="12009" max="12009" width="14.33203125" style="21" customWidth="1"/>
    <col min="12010" max="12010" width="9.1640625" style="21" customWidth="1"/>
    <col min="12011" max="12011" width="14.1640625" style="21" customWidth="1"/>
    <col min="12012" max="12012" width="9" style="21"/>
    <col min="12013" max="12013" width="44.83203125" style="21" customWidth="1"/>
    <col min="12014" max="12014" width="14.6640625" style="21" customWidth="1"/>
    <col min="12015" max="12015" width="14.33203125" style="21" customWidth="1"/>
    <col min="12016" max="12260" width="9" style="21"/>
    <col min="12261" max="12261" width="12.1640625" style="21" customWidth="1"/>
    <col min="12262" max="12262" width="11.83203125" style="21" customWidth="1"/>
    <col min="12263" max="12263" width="44.33203125" style="21" customWidth="1"/>
    <col min="12264" max="12264" width="15" style="21" customWidth="1"/>
    <col min="12265" max="12265" width="14.33203125" style="21" customWidth="1"/>
    <col min="12266" max="12266" width="9.1640625" style="21" customWidth="1"/>
    <col min="12267" max="12267" width="14.1640625" style="21" customWidth="1"/>
    <col min="12268" max="12268" width="9" style="21"/>
    <col min="12269" max="12269" width="44.83203125" style="21" customWidth="1"/>
    <col min="12270" max="12270" width="14.6640625" style="21" customWidth="1"/>
    <col min="12271" max="12271" width="14.33203125" style="21" customWidth="1"/>
    <col min="12272" max="12516" width="9" style="21"/>
    <col min="12517" max="12517" width="12.1640625" style="21" customWidth="1"/>
    <col min="12518" max="12518" width="11.83203125" style="21" customWidth="1"/>
    <col min="12519" max="12519" width="44.33203125" style="21" customWidth="1"/>
    <col min="12520" max="12520" width="15" style="21" customWidth="1"/>
    <col min="12521" max="12521" width="14.33203125" style="21" customWidth="1"/>
    <col min="12522" max="12522" width="9.1640625" style="21" customWidth="1"/>
    <col min="12523" max="12523" width="14.1640625" style="21" customWidth="1"/>
    <col min="12524" max="12524" width="9" style="21"/>
    <col min="12525" max="12525" width="44.83203125" style="21" customWidth="1"/>
    <col min="12526" max="12526" width="14.6640625" style="21" customWidth="1"/>
    <col min="12527" max="12527" width="14.33203125" style="21" customWidth="1"/>
    <col min="12528" max="12772" width="9" style="21"/>
    <col min="12773" max="12773" width="12.1640625" style="21" customWidth="1"/>
    <col min="12774" max="12774" width="11.83203125" style="21" customWidth="1"/>
    <col min="12775" max="12775" width="44.33203125" style="21" customWidth="1"/>
    <col min="12776" max="12776" width="15" style="21" customWidth="1"/>
    <col min="12777" max="12777" width="14.33203125" style="21" customWidth="1"/>
    <col min="12778" max="12778" width="9.1640625" style="21" customWidth="1"/>
    <col min="12779" max="12779" width="14.1640625" style="21" customWidth="1"/>
    <col min="12780" max="12780" width="9" style="21"/>
    <col min="12781" max="12781" width="44.83203125" style="21" customWidth="1"/>
    <col min="12782" max="12782" width="14.6640625" style="21" customWidth="1"/>
    <col min="12783" max="12783" width="14.33203125" style="21" customWidth="1"/>
    <col min="12784" max="13028" width="9" style="21"/>
    <col min="13029" max="13029" width="12.1640625" style="21" customWidth="1"/>
    <col min="13030" max="13030" width="11.83203125" style="21" customWidth="1"/>
    <col min="13031" max="13031" width="44.33203125" style="21" customWidth="1"/>
    <col min="13032" max="13032" width="15" style="21" customWidth="1"/>
    <col min="13033" max="13033" width="14.33203125" style="21" customWidth="1"/>
    <col min="13034" max="13034" width="9.1640625" style="21" customWidth="1"/>
    <col min="13035" max="13035" width="14.1640625" style="21" customWidth="1"/>
    <col min="13036" max="13036" width="9" style="21"/>
    <col min="13037" max="13037" width="44.83203125" style="21" customWidth="1"/>
    <col min="13038" max="13038" width="14.6640625" style="21" customWidth="1"/>
    <col min="13039" max="13039" width="14.33203125" style="21" customWidth="1"/>
    <col min="13040" max="13284" width="9" style="21"/>
    <col min="13285" max="13285" width="12.1640625" style="21" customWidth="1"/>
    <col min="13286" max="13286" width="11.83203125" style="21" customWidth="1"/>
    <col min="13287" max="13287" width="44.33203125" style="21" customWidth="1"/>
    <col min="13288" max="13288" width="15" style="21" customWidth="1"/>
    <col min="13289" max="13289" width="14.33203125" style="21" customWidth="1"/>
    <col min="13290" max="13290" width="9.1640625" style="21" customWidth="1"/>
    <col min="13291" max="13291" width="14.1640625" style="21" customWidth="1"/>
    <col min="13292" max="13292" width="9" style="21"/>
    <col min="13293" max="13293" width="44.83203125" style="21" customWidth="1"/>
    <col min="13294" max="13294" width="14.6640625" style="21" customWidth="1"/>
    <col min="13295" max="13295" width="14.33203125" style="21" customWidth="1"/>
    <col min="13296" max="13540" width="9" style="21"/>
    <col min="13541" max="13541" width="12.1640625" style="21" customWidth="1"/>
    <col min="13542" max="13542" width="11.83203125" style="21" customWidth="1"/>
    <col min="13543" max="13543" width="44.33203125" style="21" customWidth="1"/>
    <col min="13544" max="13544" width="15" style="21" customWidth="1"/>
    <col min="13545" max="13545" width="14.33203125" style="21" customWidth="1"/>
    <col min="13546" max="13546" width="9.1640625" style="21" customWidth="1"/>
    <col min="13547" max="13547" width="14.1640625" style="21" customWidth="1"/>
    <col min="13548" max="13548" width="9" style="21"/>
    <col min="13549" max="13549" width="44.83203125" style="21" customWidth="1"/>
    <col min="13550" max="13550" width="14.6640625" style="21" customWidth="1"/>
    <col min="13551" max="13551" width="14.33203125" style="21" customWidth="1"/>
    <col min="13552" max="13796" width="9" style="21"/>
    <col min="13797" max="13797" width="12.1640625" style="21" customWidth="1"/>
    <col min="13798" max="13798" width="11.83203125" style="21" customWidth="1"/>
    <col min="13799" max="13799" width="44.33203125" style="21" customWidth="1"/>
    <col min="13800" max="13800" width="15" style="21" customWidth="1"/>
    <col min="13801" max="13801" width="14.33203125" style="21" customWidth="1"/>
    <col min="13802" max="13802" width="9.1640625" style="21" customWidth="1"/>
    <col min="13803" max="13803" width="14.1640625" style="21" customWidth="1"/>
    <col min="13804" max="13804" width="9" style="21"/>
    <col min="13805" max="13805" width="44.83203125" style="21" customWidth="1"/>
    <col min="13806" max="13806" width="14.6640625" style="21" customWidth="1"/>
    <col min="13807" max="13807" width="14.33203125" style="21" customWidth="1"/>
    <col min="13808" max="14052" width="9" style="21"/>
    <col min="14053" max="14053" width="12.1640625" style="21" customWidth="1"/>
    <col min="14054" max="14054" width="11.83203125" style="21" customWidth="1"/>
    <col min="14055" max="14055" width="44.33203125" style="21" customWidth="1"/>
    <col min="14056" max="14056" width="15" style="21" customWidth="1"/>
    <col min="14057" max="14057" width="14.33203125" style="21" customWidth="1"/>
    <col min="14058" max="14058" width="9.1640625" style="21" customWidth="1"/>
    <col min="14059" max="14059" width="14.1640625" style="21" customWidth="1"/>
    <col min="14060" max="14060" width="9" style="21"/>
    <col min="14061" max="14061" width="44.83203125" style="21" customWidth="1"/>
    <col min="14062" max="14062" width="14.6640625" style="21" customWidth="1"/>
    <col min="14063" max="14063" width="14.33203125" style="21" customWidth="1"/>
    <col min="14064" max="14308" width="9" style="21"/>
    <col min="14309" max="14309" width="12.1640625" style="21" customWidth="1"/>
    <col min="14310" max="14310" width="11.83203125" style="21" customWidth="1"/>
    <col min="14311" max="14311" width="44.33203125" style="21" customWidth="1"/>
    <col min="14312" max="14312" width="15" style="21" customWidth="1"/>
    <col min="14313" max="14313" width="14.33203125" style="21" customWidth="1"/>
    <col min="14314" max="14314" width="9.1640625" style="21" customWidth="1"/>
    <col min="14315" max="14315" width="14.1640625" style="21" customWidth="1"/>
    <col min="14316" max="14316" width="9" style="21"/>
    <col min="14317" max="14317" width="44.83203125" style="21" customWidth="1"/>
    <col min="14318" max="14318" width="14.6640625" style="21" customWidth="1"/>
    <col min="14319" max="14319" width="14.33203125" style="21" customWidth="1"/>
    <col min="14320" max="14564" width="9" style="21"/>
    <col min="14565" max="14565" width="12.1640625" style="21" customWidth="1"/>
    <col min="14566" max="14566" width="11.83203125" style="21" customWidth="1"/>
    <col min="14567" max="14567" width="44.33203125" style="21" customWidth="1"/>
    <col min="14568" max="14568" width="15" style="21" customWidth="1"/>
    <col min="14569" max="14569" width="14.33203125" style="21" customWidth="1"/>
    <col min="14570" max="14570" width="9.1640625" style="21" customWidth="1"/>
    <col min="14571" max="14571" width="14.1640625" style="21" customWidth="1"/>
    <col min="14572" max="14572" width="9" style="21"/>
    <col min="14573" max="14573" width="44.83203125" style="21" customWidth="1"/>
    <col min="14574" max="14574" width="14.6640625" style="21" customWidth="1"/>
    <col min="14575" max="14575" width="14.33203125" style="21" customWidth="1"/>
    <col min="14576" max="14820" width="9" style="21"/>
    <col min="14821" max="14821" width="12.1640625" style="21" customWidth="1"/>
    <col min="14822" max="14822" width="11.83203125" style="21" customWidth="1"/>
    <col min="14823" max="14823" width="44.33203125" style="21" customWidth="1"/>
    <col min="14824" max="14824" width="15" style="21" customWidth="1"/>
    <col min="14825" max="14825" width="14.33203125" style="21" customWidth="1"/>
    <col min="14826" max="14826" width="9.1640625" style="21" customWidth="1"/>
    <col min="14827" max="14827" width="14.1640625" style="21" customWidth="1"/>
    <col min="14828" max="14828" width="9" style="21"/>
    <col min="14829" max="14829" width="44.83203125" style="21" customWidth="1"/>
    <col min="14830" max="14830" width="14.6640625" style="21" customWidth="1"/>
    <col min="14831" max="14831" width="14.33203125" style="21" customWidth="1"/>
    <col min="14832" max="15076" width="9" style="21"/>
    <col min="15077" max="15077" width="12.1640625" style="21" customWidth="1"/>
    <col min="15078" max="15078" width="11.83203125" style="21" customWidth="1"/>
    <col min="15079" max="15079" width="44.33203125" style="21" customWidth="1"/>
    <col min="15080" max="15080" width="15" style="21" customWidth="1"/>
    <col min="15081" max="15081" width="14.33203125" style="21" customWidth="1"/>
    <col min="15082" max="15082" width="9.1640625" style="21" customWidth="1"/>
    <col min="15083" max="15083" width="14.1640625" style="21" customWidth="1"/>
    <col min="15084" max="15084" width="9" style="21"/>
    <col min="15085" max="15085" width="44.83203125" style="21" customWidth="1"/>
    <col min="15086" max="15086" width="14.6640625" style="21" customWidth="1"/>
    <col min="15087" max="15087" width="14.33203125" style="21" customWidth="1"/>
    <col min="15088" max="15332" width="9" style="21"/>
    <col min="15333" max="15333" width="12.1640625" style="21" customWidth="1"/>
    <col min="15334" max="15334" width="11.83203125" style="21" customWidth="1"/>
    <col min="15335" max="15335" width="44.33203125" style="21" customWidth="1"/>
    <col min="15336" max="15336" width="15" style="21" customWidth="1"/>
    <col min="15337" max="15337" width="14.33203125" style="21" customWidth="1"/>
    <col min="15338" max="15338" width="9.1640625" style="21" customWidth="1"/>
    <col min="15339" max="15339" width="14.1640625" style="21" customWidth="1"/>
    <col min="15340" max="15340" width="9" style="21"/>
    <col min="15341" max="15341" width="44.83203125" style="21" customWidth="1"/>
    <col min="15342" max="15342" width="14.6640625" style="21" customWidth="1"/>
    <col min="15343" max="15343" width="14.33203125" style="21" customWidth="1"/>
    <col min="15344" max="15588" width="9" style="21"/>
    <col min="15589" max="15589" width="12.1640625" style="21" customWidth="1"/>
    <col min="15590" max="15590" width="11.83203125" style="21" customWidth="1"/>
    <col min="15591" max="15591" width="44.33203125" style="21" customWidth="1"/>
    <col min="15592" max="15592" width="15" style="21" customWidth="1"/>
    <col min="15593" max="15593" width="14.33203125" style="21" customWidth="1"/>
    <col min="15594" max="15594" width="9.1640625" style="21" customWidth="1"/>
    <col min="15595" max="15595" width="14.1640625" style="21" customWidth="1"/>
    <col min="15596" max="15596" width="9" style="21"/>
    <col min="15597" max="15597" width="44.83203125" style="21" customWidth="1"/>
    <col min="15598" max="15598" width="14.6640625" style="21" customWidth="1"/>
    <col min="15599" max="15599" width="14.33203125" style="21" customWidth="1"/>
    <col min="15600" max="15844" width="9" style="21"/>
    <col min="15845" max="15845" width="12.1640625" style="21" customWidth="1"/>
    <col min="15846" max="15846" width="11.83203125" style="21" customWidth="1"/>
    <col min="15847" max="15847" width="44.33203125" style="21" customWidth="1"/>
    <col min="15848" max="15848" width="15" style="21" customWidth="1"/>
    <col min="15849" max="15849" width="14.33203125" style="21" customWidth="1"/>
    <col min="15850" max="15850" width="9.1640625" style="21" customWidth="1"/>
    <col min="15851" max="15851" width="14.1640625" style="21" customWidth="1"/>
    <col min="15852" max="15852" width="9" style="21"/>
    <col min="15853" max="15853" width="44.83203125" style="21" customWidth="1"/>
    <col min="15854" max="15854" width="14.6640625" style="21" customWidth="1"/>
    <col min="15855" max="15855" width="14.33203125" style="21" customWidth="1"/>
    <col min="15856" max="16100" width="9" style="21"/>
    <col min="16101" max="16101" width="12.1640625" style="21" customWidth="1"/>
    <col min="16102" max="16102" width="11.83203125" style="21" customWidth="1"/>
    <col min="16103" max="16103" width="44.33203125" style="21" customWidth="1"/>
    <col min="16104" max="16104" width="15" style="21" customWidth="1"/>
    <col min="16105" max="16105" width="14.33203125" style="21" customWidth="1"/>
    <col min="16106" max="16106" width="9.1640625" style="21" customWidth="1"/>
    <col min="16107" max="16107" width="14.1640625" style="21" customWidth="1"/>
    <col min="16108" max="16108" width="9" style="21"/>
    <col min="16109" max="16109" width="44.83203125" style="21" customWidth="1"/>
    <col min="16110" max="16110" width="14.6640625" style="21" customWidth="1"/>
    <col min="16111" max="16111" width="14.33203125" style="21" customWidth="1"/>
    <col min="16112" max="16384" width="9" style="21"/>
  </cols>
  <sheetData>
    <row r="1" spans="1:15" ht="22.5" customHeight="1" thickBot="1">
      <c r="A1" s="656" t="s">
        <v>93</v>
      </c>
      <c r="B1" s="657"/>
      <c r="C1" s="654" t="str">
        <f>IF('はじめに！'!C9="","",'はじめに！'!C9)</f>
        <v/>
      </c>
      <c r="D1" s="654"/>
      <c r="E1" s="654"/>
      <c r="F1" s="654"/>
      <c r="G1" s="655"/>
      <c r="H1" s="48" t="s">
        <v>94</v>
      </c>
      <c r="I1" s="659" t="str">
        <f>IF(SUM('カッター指導依頼書 (2)'!H10,'カッター指導依頼書 (2)'!J10)=0,"",DATE('はじめに！'!E5+2018,'カッター指導依頼書 (2)'!H10,'カッター指導依頼書 (2)'!J10))</f>
        <v/>
      </c>
      <c r="J1" s="659"/>
      <c r="K1" s="69" t="str">
        <f>IF(I1="","",'カッター指導依頼書 (2)'!N10)</f>
        <v/>
      </c>
      <c r="M1" s="690" t="s">
        <v>163</v>
      </c>
      <c r="N1" s="691"/>
    </row>
    <row r="2" spans="1:15" ht="15" thickBot="1">
      <c r="I2" s="658" t="s">
        <v>118</v>
      </c>
      <c r="J2" s="658"/>
      <c r="K2" s="658"/>
      <c r="M2" s="692"/>
      <c r="N2" s="693"/>
    </row>
    <row r="3" spans="1:15" ht="12" customHeight="1">
      <c r="A3" s="660" t="s">
        <v>122</v>
      </c>
      <c r="B3" s="661"/>
      <c r="C3" s="661"/>
      <c r="D3" s="664"/>
      <c r="E3" s="665"/>
      <c r="F3" s="665"/>
      <c r="G3" s="665"/>
      <c r="H3" s="665"/>
      <c r="I3" s="666"/>
      <c r="J3" s="44" t="s">
        <v>123</v>
      </c>
      <c r="K3" s="45" t="s">
        <v>124</v>
      </c>
      <c r="M3" s="1000" t="s">
        <v>305</v>
      </c>
      <c r="N3" s="1001"/>
    </row>
    <row r="4" spans="1:15" ht="24.75" customHeight="1" thickBot="1">
      <c r="A4" s="662"/>
      <c r="B4" s="663"/>
      <c r="C4" s="663"/>
      <c r="D4" s="667"/>
      <c r="E4" s="668"/>
      <c r="F4" s="668"/>
      <c r="G4" s="668"/>
      <c r="H4" s="668"/>
      <c r="I4" s="669"/>
      <c r="J4" s="75">
        <v>0</v>
      </c>
      <c r="K4" s="76">
        <v>0</v>
      </c>
      <c r="M4" s="1002"/>
      <c r="N4" s="1003"/>
    </row>
    <row r="5" spans="1:15" ht="24.75" customHeight="1" thickBot="1">
      <c r="A5" s="41" t="s">
        <v>128</v>
      </c>
      <c r="B5" s="42"/>
      <c r="C5" s="42"/>
      <c r="D5" s="696" t="str">
        <f>IF('カッター指導依頼書 (2)'!P48="","",'カッター指導依頼書 (2)'!P48)</f>
        <v/>
      </c>
      <c r="E5" s="697"/>
      <c r="F5" s="697"/>
      <c r="G5" s="697"/>
      <c r="H5" s="260" t="str">
        <f>IF('カッター指導依頼書 (2)'!V48="","",'カッター指導依頼書 (2)'!V48)</f>
        <v/>
      </c>
      <c r="I5" s="46" t="s">
        <v>129</v>
      </c>
      <c r="J5" s="694">
        <f>'カッター指導依頼書 (2)'!X47</f>
        <v>0</v>
      </c>
      <c r="K5" s="695"/>
      <c r="O5" s="21">
        <f>IF(O38=0,36,IF(O69=0,67,98))</f>
        <v>36</v>
      </c>
    </row>
    <row r="6" spans="1:15" ht="22.5" customHeight="1" thickBot="1">
      <c r="A6" s="22" t="s">
        <v>95</v>
      </c>
      <c r="B6" s="22" t="s">
        <v>96</v>
      </c>
      <c r="C6" s="23" t="s">
        <v>97</v>
      </c>
      <c r="D6" s="82" t="s">
        <v>98</v>
      </c>
      <c r="E6" s="83" t="s">
        <v>99</v>
      </c>
      <c r="F6" s="43"/>
      <c r="G6" s="22" t="s">
        <v>95</v>
      </c>
      <c r="H6" s="22" t="s">
        <v>96</v>
      </c>
      <c r="I6" s="23" t="s">
        <v>97</v>
      </c>
      <c r="J6" s="82" t="s">
        <v>98</v>
      </c>
      <c r="K6" s="83" t="s">
        <v>99</v>
      </c>
    </row>
    <row r="7" spans="1:15" ht="22.5" customHeight="1">
      <c r="A7" s="672">
        <v>1</v>
      </c>
      <c r="B7" s="24">
        <v>1</v>
      </c>
      <c r="C7" s="77"/>
      <c r="D7" s="78"/>
      <c r="E7" s="79"/>
      <c r="F7" s="33"/>
      <c r="G7" s="672">
        <v>2</v>
      </c>
      <c r="H7" s="25">
        <v>1</v>
      </c>
      <c r="I7" s="77"/>
      <c r="J7" s="78"/>
      <c r="K7" s="79"/>
      <c r="O7" s="21">
        <f>COUNTA(C7:E30,I7:K30)</f>
        <v>0</v>
      </c>
    </row>
    <row r="8" spans="1:15" ht="22.5" customHeight="1">
      <c r="A8" s="673"/>
      <c r="B8" s="26">
        <v>2</v>
      </c>
      <c r="C8" s="77"/>
      <c r="D8" s="78"/>
      <c r="E8" s="79"/>
      <c r="F8" s="33"/>
      <c r="G8" s="673"/>
      <c r="H8" s="27">
        <v>2</v>
      </c>
      <c r="I8" s="77"/>
      <c r="J8" s="78"/>
      <c r="K8" s="79"/>
    </row>
    <row r="9" spans="1:15" ht="22.5" customHeight="1">
      <c r="A9" s="674" t="s">
        <v>216</v>
      </c>
      <c r="B9" s="26">
        <v>3</v>
      </c>
      <c r="C9" s="77"/>
      <c r="D9" s="78"/>
      <c r="E9" s="79"/>
      <c r="F9" s="33"/>
      <c r="G9" s="674" t="s">
        <v>216</v>
      </c>
      <c r="H9" s="27">
        <v>3</v>
      </c>
      <c r="I9" s="77"/>
      <c r="J9" s="78"/>
      <c r="K9" s="79"/>
    </row>
    <row r="10" spans="1:15" ht="22.5" customHeight="1">
      <c r="A10" s="674"/>
      <c r="B10" s="26">
        <v>4</v>
      </c>
      <c r="C10" s="77"/>
      <c r="D10" s="78"/>
      <c r="E10" s="79"/>
      <c r="F10" s="33"/>
      <c r="G10" s="674"/>
      <c r="H10" s="27">
        <v>4</v>
      </c>
      <c r="I10" s="77"/>
      <c r="J10" s="78"/>
      <c r="K10" s="79"/>
    </row>
    <row r="11" spans="1:15" ht="22.5" customHeight="1">
      <c r="A11" s="674"/>
      <c r="B11" s="26">
        <v>5</v>
      </c>
      <c r="C11" s="77"/>
      <c r="D11" s="78"/>
      <c r="E11" s="79"/>
      <c r="F11" s="33"/>
      <c r="G11" s="674"/>
      <c r="H11" s="27">
        <v>5</v>
      </c>
      <c r="I11" s="77"/>
      <c r="J11" s="78"/>
      <c r="K11" s="79"/>
    </row>
    <row r="12" spans="1:15" ht="22.5" customHeight="1">
      <c r="A12" s="674"/>
      <c r="B12" s="26">
        <v>6</v>
      </c>
      <c r="C12" s="77"/>
      <c r="D12" s="78"/>
      <c r="E12" s="79"/>
      <c r="F12" s="33"/>
      <c r="G12" s="674"/>
      <c r="H12" s="27">
        <v>6</v>
      </c>
      <c r="I12" s="77"/>
      <c r="J12" s="78"/>
      <c r="K12" s="79"/>
    </row>
    <row r="13" spans="1:15" ht="22.5" customHeight="1">
      <c r="A13" s="674"/>
      <c r="B13" s="26">
        <v>7</v>
      </c>
      <c r="C13" s="77"/>
      <c r="D13" s="78"/>
      <c r="E13" s="79"/>
      <c r="F13" s="33"/>
      <c r="G13" s="674"/>
      <c r="H13" s="27">
        <v>7</v>
      </c>
      <c r="I13" s="77"/>
      <c r="J13" s="78"/>
      <c r="K13" s="79"/>
    </row>
    <row r="14" spans="1:15" ht="22.5" customHeight="1">
      <c r="A14" s="674"/>
      <c r="B14" s="26">
        <v>8</v>
      </c>
      <c r="C14" s="77"/>
      <c r="D14" s="78"/>
      <c r="E14" s="79"/>
      <c r="F14" s="33"/>
      <c r="G14" s="674"/>
      <c r="H14" s="27">
        <v>8</v>
      </c>
      <c r="I14" s="77"/>
      <c r="J14" s="78"/>
      <c r="K14" s="79"/>
    </row>
    <row r="15" spans="1:15" ht="22.5" customHeight="1">
      <c r="A15" s="674"/>
      <c r="B15" s="26">
        <v>9</v>
      </c>
      <c r="C15" s="77"/>
      <c r="D15" s="78"/>
      <c r="E15" s="79"/>
      <c r="F15" s="33"/>
      <c r="G15" s="674"/>
      <c r="H15" s="27">
        <v>9</v>
      </c>
      <c r="I15" s="77"/>
      <c r="J15" s="78"/>
      <c r="K15" s="79"/>
    </row>
    <row r="16" spans="1:15" ht="22.5" customHeight="1">
      <c r="A16" s="674"/>
      <c r="B16" s="26">
        <v>10</v>
      </c>
      <c r="C16" s="77"/>
      <c r="D16" s="78"/>
      <c r="E16" s="79"/>
      <c r="F16" s="33"/>
      <c r="G16" s="674"/>
      <c r="H16" s="27">
        <v>10</v>
      </c>
      <c r="I16" s="77"/>
      <c r="J16" s="78"/>
      <c r="K16" s="79"/>
    </row>
    <row r="17" spans="1:11" ht="22.5" customHeight="1">
      <c r="A17" s="674"/>
      <c r="B17" s="26">
        <v>11</v>
      </c>
      <c r="C17" s="77"/>
      <c r="D17" s="78"/>
      <c r="E17" s="79"/>
      <c r="F17" s="33"/>
      <c r="G17" s="674"/>
      <c r="H17" s="27">
        <v>11</v>
      </c>
      <c r="I17" s="77"/>
      <c r="J17" s="78"/>
      <c r="K17" s="79"/>
    </row>
    <row r="18" spans="1:11" ht="22.5" customHeight="1">
      <c r="A18" s="674"/>
      <c r="B18" s="26">
        <v>12</v>
      </c>
      <c r="C18" s="77"/>
      <c r="D18" s="78"/>
      <c r="E18" s="79"/>
      <c r="F18" s="33"/>
      <c r="G18" s="674"/>
      <c r="H18" s="27">
        <v>12</v>
      </c>
      <c r="I18" s="77"/>
      <c r="J18" s="78"/>
      <c r="K18" s="79"/>
    </row>
    <row r="19" spans="1:11" ht="22.5" customHeight="1">
      <c r="A19" s="674"/>
      <c r="B19" s="26">
        <v>13</v>
      </c>
      <c r="C19" s="77"/>
      <c r="D19" s="78"/>
      <c r="E19" s="79"/>
      <c r="F19" s="33"/>
      <c r="G19" s="674"/>
      <c r="H19" s="27">
        <v>13</v>
      </c>
      <c r="I19" s="77"/>
      <c r="J19" s="78"/>
      <c r="K19" s="79"/>
    </row>
    <row r="20" spans="1:11" ht="22.5" customHeight="1">
      <c r="A20" s="674"/>
      <c r="B20" s="26">
        <v>14</v>
      </c>
      <c r="C20" s="77"/>
      <c r="D20" s="78"/>
      <c r="E20" s="79"/>
      <c r="F20" s="33"/>
      <c r="G20" s="674"/>
      <c r="H20" s="27">
        <v>14</v>
      </c>
      <c r="I20" s="77"/>
      <c r="J20" s="78"/>
      <c r="K20" s="79"/>
    </row>
    <row r="21" spans="1:11" ht="22.5" customHeight="1">
      <c r="A21" s="674"/>
      <c r="B21" s="26">
        <v>15</v>
      </c>
      <c r="C21" s="77"/>
      <c r="D21" s="78"/>
      <c r="E21" s="79"/>
      <c r="F21" s="33"/>
      <c r="G21" s="674"/>
      <c r="H21" s="27">
        <v>15</v>
      </c>
      <c r="I21" s="77"/>
      <c r="J21" s="78"/>
      <c r="K21" s="79"/>
    </row>
    <row r="22" spans="1:11" ht="22.5" customHeight="1">
      <c r="A22" s="674"/>
      <c r="B22" s="26">
        <v>16</v>
      </c>
      <c r="C22" s="77"/>
      <c r="D22" s="78"/>
      <c r="E22" s="79"/>
      <c r="F22" s="33"/>
      <c r="G22" s="674"/>
      <c r="H22" s="27">
        <v>16</v>
      </c>
      <c r="I22" s="77"/>
      <c r="J22" s="78"/>
      <c r="K22" s="79"/>
    </row>
    <row r="23" spans="1:11" ht="22.5" customHeight="1">
      <c r="A23" s="674"/>
      <c r="B23" s="26">
        <v>17</v>
      </c>
      <c r="C23" s="77"/>
      <c r="D23" s="78"/>
      <c r="E23" s="79"/>
      <c r="F23" s="33"/>
      <c r="G23" s="674"/>
      <c r="H23" s="27">
        <v>17</v>
      </c>
      <c r="I23" s="77"/>
      <c r="J23" s="78"/>
      <c r="K23" s="79"/>
    </row>
    <row r="24" spans="1:11" ht="22.5" customHeight="1">
      <c r="A24" s="674"/>
      <c r="B24" s="26">
        <v>18</v>
      </c>
      <c r="C24" s="77"/>
      <c r="D24" s="78"/>
      <c r="E24" s="79"/>
      <c r="F24" s="33"/>
      <c r="G24" s="674"/>
      <c r="H24" s="27">
        <v>18</v>
      </c>
      <c r="I24" s="77"/>
      <c r="J24" s="78"/>
      <c r="K24" s="79"/>
    </row>
    <row r="25" spans="1:11" ht="22.5" customHeight="1">
      <c r="A25" s="674"/>
      <c r="B25" s="26">
        <v>19</v>
      </c>
      <c r="C25" s="77"/>
      <c r="D25" s="78"/>
      <c r="E25" s="79"/>
      <c r="F25" s="33"/>
      <c r="G25" s="674"/>
      <c r="H25" s="27">
        <v>19</v>
      </c>
      <c r="I25" s="77"/>
      <c r="J25" s="78"/>
      <c r="K25" s="79"/>
    </row>
    <row r="26" spans="1:11" ht="22.5" customHeight="1">
      <c r="A26" s="674"/>
      <c r="B26" s="26">
        <v>20</v>
      </c>
      <c r="C26" s="77"/>
      <c r="D26" s="78"/>
      <c r="E26" s="79"/>
      <c r="F26" s="33"/>
      <c r="G26" s="674"/>
      <c r="H26" s="27">
        <v>20</v>
      </c>
      <c r="I26" s="77"/>
      <c r="J26" s="78"/>
      <c r="K26" s="79"/>
    </row>
    <row r="27" spans="1:11" ht="22.5" customHeight="1">
      <c r="A27" s="674"/>
      <c r="B27" s="26">
        <v>21</v>
      </c>
      <c r="C27" s="77"/>
      <c r="D27" s="78"/>
      <c r="E27" s="79"/>
      <c r="F27" s="33"/>
      <c r="G27" s="674"/>
      <c r="H27" s="27">
        <v>21</v>
      </c>
      <c r="I27" s="77"/>
      <c r="J27" s="78"/>
      <c r="K27" s="79"/>
    </row>
    <row r="28" spans="1:11" ht="22.5" customHeight="1">
      <c r="A28" s="674"/>
      <c r="B28" s="26">
        <v>22</v>
      </c>
      <c r="C28" s="80"/>
      <c r="D28" s="78"/>
      <c r="E28" s="79"/>
      <c r="F28" s="33"/>
      <c r="G28" s="674"/>
      <c r="H28" s="27">
        <v>22</v>
      </c>
      <c r="I28" s="80"/>
      <c r="J28" s="78"/>
      <c r="K28" s="79"/>
    </row>
    <row r="29" spans="1:11" ht="22.5" customHeight="1">
      <c r="A29" s="674"/>
      <c r="B29" s="26">
        <v>23</v>
      </c>
      <c r="C29" s="80"/>
      <c r="D29" s="78"/>
      <c r="E29" s="79"/>
      <c r="F29" s="33"/>
      <c r="G29" s="674"/>
      <c r="H29" s="27">
        <v>23</v>
      </c>
      <c r="I29" s="80"/>
      <c r="J29" s="78"/>
      <c r="K29" s="79"/>
    </row>
    <row r="30" spans="1:11" ht="22.5" customHeight="1" thickBot="1">
      <c r="A30" s="674"/>
      <c r="B30" s="28">
        <v>24</v>
      </c>
      <c r="C30" s="81"/>
      <c r="D30" s="78"/>
      <c r="E30" s="79"/>
      <c r="F30" s="33"/>
      <c r="G30" s="674"/>
      <c r="H30" s="29">
        <v>24</v>
      </c>
      <c r="I30" s="81"/>
      <c r="J30" s="78"/>
      <c r="K30" s="79"/>
    </row>
    <row r="31" spans="1:11" ht="22.5" customHeight="1" thickBot="1">
      <c r="A31" s="674"/>
      <c r="B31" s="676" t="s">
        <v>100</v>
      </c>
      <c r="C31" s="677"/>
      <c r="D31" s="30" t="str">
        <f>IF(COUNTA(D7:D30)=0,"",COUNTA(D7:D30))</f>
        <v/>
      </c>
      <c r="E31" s="30" t="str">
        <f>IF(COUNTA(E7:E30)=0,"",COUNTA(E7:E30))</f>
        <v/>
      </c>
      <c r="F31" s="33"/>
      <c r="G31" s="674"/>
      <c r="H31" s="670" t="s">
        <v>100</v>
      </c>
      <c r="I31" s="671"/>
      <c r="J31" s="30" t="str">
        <f>IF(COUNTA(J7:J30)=0,"",COUNTA(J7:J30))</f>
        <v/>
      </c>
      <c r="K31" s="30" t="str">
        <f>IF(COUNTA(K7:K30)=0,"",COUNTA(K7:K30))</f>
        <v/>
      </c>
    </row>
    <row r="32" spans="1:11" ht="22.5" customHeight="1">
      <c r="A32" s="674"/>
      <c r="B32" s="34" t="s">
        <v>117</v>
      </c>
      <c r="C32" s="38" t="str">
        <f>IF('カッター指導依頼書 (2)'!K25="","",'カッター指導依頼書 (2)'!K25)</f>
        <v/>
      </c>
      <c r="D32" s="78"/>
      <c r="E32" s="79"/>
      <c r="F32" s="33"/>
      <c r="G32" s="674"/>
      <c r="H32" s="34" t="s">
        <v>117</v>
      </c>
      <c r="I32" s="38" t="str">
        <f>IF('カッター指導依頼書 (2)'!K27="","",'カッター指導依頼書 (2)'!K27)</f>
        <v/>
      </c>
      <c r="J32" s="78"/>
      <c r="K32" s="79"/>
    </row>
    <row r="33" spans="1:15" ht="22.5" customHeight="1">
      <c r="A33" s="674"/>
      <c r="B33" s="35" t="s">
        <v>101</v>
      </c>
      <c r="C33" s="221" t="str">
        <f>IF('カッター指導依頼書 (2)'!K26="","",'カッター指導依頼書 (2)'!K26)</f>
        <v>観察担当者</v>
      </c>
      <c r="D33" s="678"/>
      <c r="E33" s="679"/>
      <c r="F33" s="33"/>
      <c r="G33" s="674"/>
      <c r="H33" s="35" t="s">
        <v>101</v>
      </c>
      <c r="I33" s="221" t="str">
        <f>IF('カッター指導依頼書 (2)'!K28="","",'カッター指導依頼書 (2)'!K28)</f>
        <v>観察担当者</v>
      </c>
      <c r="J33" s="678"/>
      <c r="K33" s="679"/>
    </row>
    <row r="34" spans="1:15" ht="22.5" customHeight="1">
      <c r="A34" s="674"/>
      <c r="B34" s="36" t="s">
        <v>117</v>
      </c>
      <c r="C34" s="40" t="str">
        <f>IF('カッター指導依頼書 (2)'!O25="","",'カッター指導依頼書 (2)'!O25)</f>
        <v/>
      </c>
      <c r="D34" s="78"/>
      <c r="E34" s="79"/>
      <c r="F34" s="33"/>
      <c r="G34" s="674"/>
      <c r="H34" s="36" t="s">
        <v>117</v>
      </c>
      <c r="I34" s="40" t="str">
        <f>IF('カッター指導依頼書 (2)'!O27="","",'カッター指導依頼書 (2)'!O27)</f>
        <v/>
      </c>
      <c r="J34" s="78"/>
      <c r="K34" s="79"/>
    </row>
    <row r="35" spans="1:15" ht="22.5" customHeight="1" thickBot="1">
      <c r="A35" s="674"/>
      <c r="B35" s="37" t="s">
        <v>101</v>
      </c>
      <c r="C35" s="221" t="str">
        <f>IF('カッター指導依頼書 (2)'!O26="","",'カッター指導依頼書 (2)'!O26)</f>
        <v/>
      </c>
      <c r="D35" s="31"/>
      <c r="E35" s="32"/>
      <c r="F35" s="33"/>
      <c r="G35" s="674"/>
      <c r="H35" s="37" t="s">
        <v>101</v>
      </c>
      <c r="I35" s="221" t="str">
        <f>IF('カッター指導依頼書 (2)'!O28="","",'カッター指導依頼書 (2)'!O28)</f>
        <v/>
      </c>
      <c r="J35" s="31"/>
      <c r="K35" s="32"/>
    </row>
    <row r="36" spans="1:15" ht="22.5" customHeight="1" thickBot="1">
      <c r="A36" s="675"/>
      <c r="B36" s="680" t="s">
        <v>102</v>
      </c>
      <c r="C36" s="681"/>
      <c r="D36" s="682" t="str">
        <f>IF(COUNTA(D7:E30,D32:E32,D34:E34)=0,"",COUNTA(D7:E30,D32:E32,D34:E34))</f>
        <v/>
      </c>
      <c r="E36" s="683"/>
      <c r="F36" s="47"/>
      <c r="G36" s="675"/>
      <c r="H36" s="684" t="s">
        <v>102</v>
      </c>
      <c r="I36" s="685"/>
      <c r="J36" s="682" t="str">
        <f>IF(COUNTA(J7:K30,J32:K32,J34:K34)=0,"",COUNTA(J7:K30,J32:K32,J34:K34))</f>
        <v/>
      </c>
      <c r="K36" s="683"/>
    </row>
    <row r="37" spans="1:15" ht="22.5" customHeight="1" thickBot="1">
      <c r="A37" s="22" t="s">
        <v>95</v>
      </c>
      <c r="B37" s="22" t="s">
        <v>96</v>
      </c>
      <c r="C37" s="23" t="s">
        <v>97</v>
      </c>
      <c r="D37" s="82" t="s">
        <v>98</v>
      </c>
      <c r="E37" s="83" t="s">
        <v>99</v>
      </c>
      <c r="G37" s="22" t="s">
        <v>95</v>
      </c>
      <c r="H37" s="22" t="s">
        <v>96</v>
      </c>
      <c r="I37" s="23" t="s">
        <v>97</v>
      </c>
      <c r="J37" s="82" t="s">
        <v>98</v>
      </c>
      <c r="K37" s="83" t="s">
        <v>99</v>
      </c>
    </row>
    <row r="38" spans="1:15" ht="22.5" customHeight="1">
      <c r="A38" s="672">
        <v>3</v>
      </c>
      <c r="B38" s="24">
        <v>1</v>
      </c>
      <c r="C38" s="77"/>
      <c r="D38" s="78"/>
      <c r="E38" s="79"/>
      <c r="G38" s="672">
        <v>4</v>
      </c>
      <c r="H38" s="24">
        <v>1</v>
      </c>
      <c r="I38" s="77"/>
      <c r="J38" s="78"/>
      <c r="K38" s="79"/>
      <c r="O38" s="21">
        <f>COUNTA(C38:E61,I38:K61)</f>
        <v>0</v>
      </c>
    </row>
    <row r="39" spans="1:15" ht="22.5" customHeight="1">
      <c r="A39" s="673"/>
      <c r="B39" s="26">
        <v>2</v>
      </c>
      <c r="C39" s="77"/>
      <c r="D39" s="78"/>
      <c r="E39" s="79"/>
      <c r="G39" s="673"/>
      <c r="H39" s="26">
        <v>2</v>
      </c>
      <c r="I39" s="77"/>
      <c r="J39" s="78"/>
      <c r="K39" s="79"/>
    </row>
    <row r="40" spans="1:15" ht="22.5" customHeight="1">
      <c r="A40" s="674" t="s">
        <v>216</v>
      </c>
      <c r="B40" s="26">
        <v>3</v>
      </c>
      <c r="C40" s="77"/>
      <c r="D40" s="78"/>
      <c r="E40" s="79"/>
      <c r="G40" s="674" t="s">
        <v>216</v>
      </c>
      <c r="H40" s="26">
        <v>3</v>
      </c>
      <c r="I40" s="77"/>
      <c r="J40" s="78"/>
      <c r="K40" s="79"/>
    </row>
    <row r="41" spans="1:15" ht="22.5" customHeight="1">
      <c r="A41" s="674"/>
      <c r="B41" s="26">
        <v>4</v>
      </c>
      <c r="C41" s="77"/>
      <c r="D41" s="78"/>
      <c r="E41" s="79"/>
      <c r="G41" s="674"/>
      <c r="H41" s="26">
        <v>4</v>
      </c>
      <c r="I41" s="77"/>
      <c r="J41" s="78"/>
      <c r="K41" s="79"/>
    </row>
    <row r="42" spans="1:15" ht="22.5" customHeight="1">
      <c r="A42" s="674"/>
      <c r="B42" s="26">
        <v>5</v>
      </c>
      <c r="C42" s="77"/>
      <c r="D42" s="78"/>
      <c r="E42" s="79"/>
      <c r="G42" s="674"/>
      <c r="H42" s="26">
        <v>5</v>
      </c>
      <c r="I42" s="77"/>
      <c r="J42" s="78"/>
      <c r="K42" s="79"/>
    </row>
    <row r="43" spans="1:15" ht="22.5" customHeight="1">
      <c r="A43" s="674"/>
      <c r="B43" s="26">
        <v>6</v>
      </c>
      <c r="C43" s="77"/>
      <c r="D43" s="78"/>
      <c r="E43" s="79"/>
      <c r="G43" s="674"/>
      <c r="H43" s="26">
        <v>6</v>
      </c>
      <c r="I43" s="77"/>
      <c r="J43" s="78"/>
      <c r="K43" s="79"/>
    </row>
    <row r="44" spans="1:15" ht="22.5" customHeight="1">
      <c r="A44" s="674"/>
      <c r="B44" s="26">
        <v>7</v>
      </c>
      <c r="C44" s="77"/>
      <c r="D44" s="78"/>
      <c r="E44" s="79"/>
      <c r="G44" s="674"/>
      <c r="H44" s="26">
        <v>7</v>
      </c>
      <c r="I44" s="77"/>
      <c r="J44" s="78"/>
      <c r="K44" s="79"/>
    </row>
    <row r="45" spans="1:15" ht="22.5" customHeight="1">
      <c r="A45" s="674"/>
      <c r="B45" s="26">
        <v>8</v>
      </c>
      <c r="C45" s="77"/>
      <c r="D45" s="78"/>
      <c r="E45" s="79"/>
      <c r="G45" s="674"/>
      <c r="H45" s="26">
        <v>8</v>
      </c>
      <c r="I45" s="77"/>
      <c r="J45" s="78"/>
      <c r="K45" s="79"/>
    </row>
    <row r="46" spans="1:15" ht="22.5" customHeight="1">
      <c r="A46" s="674"/>
      <c r="B46" s="26">
        <v>9</v>
      </c>
      <c r="C46" s="77"/>
      <c r="D46" s="78"/>
      <c r="E46" s="79"/>
      <c r="G46" s="674"/>
      <c r="H46" s="26">
        <v>9</v>
      </c>
      <c r="I46" s="77"/>
      <c r="J46" s="78"/>
      <c r="K46" s="79"/>
    </row>
    <row r="47" spans="1:15" ht="22.5" customHeight="1">
      <c r="A47" s="674"/>
      <c r="B47" s="26">
        <v>10</v>
      </c>
      <c r="C47" s="77"/>
      <c r="D47" s="78"/>
      <c r="E47" s="79"/>
      <c r="G47" s="674"/>
      <c r="H47" s="26">
        <v>10</v>
      </c>
      <c r="I47" s="77"/>
      <c r="J47" s="78"/>
      <c r="K47" s="79"/>
    </row>
    <row r="48" spans="1:15" ht="22.5" customHeight="1">
      <c r="A48" s="674"/>
      <c r="B48" s="26">
        <v>11</v>
      </c>
      <c r="C48" s="77"/>
      <c r="D48" s="78"/>
      <c r="E48" s="79"/>
      <c r="G48" s="674"/>
      <c r="H48" s="26">
        <v>11</v>
      </c>
      <c r="I48" s="77"/>
      <c r="J48" s="78"/>
      <c r="K48" s="79"/>
    </row>
    <row r="49" spans="1:11" ht="22.5" customHeight="1">
      <c r="A49" s="674"/>
      <c r="B49" s="26">
        <v>12</v>
      </c>
      <c r="C49" s="77"/>
      <c r="D49" s="78"/>
      <c r="E49" s="79"/>
      <c r="G49" s="674"/>
      <c r="H49" s="26">
        <v>12</v>
      </c>
      <c r="I49" s="77"/>
      <c r="J49" s="78"/>
      <c r="K49" s="79"/>
    </row>
    <row r="50" spans="1:11" ht="22.5" customHeight="1">
      <c r="A50" s="674"/>
      <c r="B50" s="26">
        <v>13</v>
      </c>
      <c r="C50" s="77"/>
      <c r="D50" s="78"/>
      <c r="E50" s="79"/>
      <c r="G50" s="674"/>
      <c r="H50" s="26">
        <v>13</v>
      </c>
      <c r="I50" s="77"/>
      <c r="J50" s="78"/>
      <c r="K50" s="79"/>
    </row>
    <row r="51" spans="1:11" ht="22.5" customHeight="1">
      <c r="A51" s="674"/>
      <c r="B51" s="26">
        <v>14</v>
      </c>
      <c r="C51" s="77"/>
      <c r="D51" s="78"/>
      <c r="E51" s="79"/>
      <c r="G51" s="674"/>
      <c r="H51" s="26">
        <v>14</v>
      </c>
      <c r="I51" s="77"/>
      <c r="J51" s="78"/>
      <c r="K51" s="79"/>
    </row>
    <row r="52" spans="1:11" ht="22.5" customHeight="1">
      <c r="A52" s="674"/>
      <c r="B52" s="26">
        <v>15</v>
      </c>
      <c r="C52" s="77"/>
      <c r="D52" s="78"/>
      <c r="E52" s="79"/>
      <c r="G52" s="674"/>
      <c r="H52" s="26">
        <v>15</v>
      </c>
      <c r="I52" s="77"/>
      <c r="J52" s="78"/>
      <c r="K52" s="79"/>
    </row>
    <row r="53" spans="1:11" ht="22.5" customHeight="1">
      <c r="A53" s="674"/>
      <c r="B53" s="26">
        <v>16</v>
      </c>
      <c r="C53" s="77"/>
      <c r="D53" s="78"/>
      <c r="E53" s="79"/>
      <c r="G53" s="674"/>
      <c r="H53" s="26">
        <v>16</v>
      </c>
      <c r="I53" s="77"/>
      <c r="J53" s="78"/>
      <c r="K53" s="79"/>
    </row>
    <row r="54" spans="1:11" ht="22.5" customHeight="1">
      <c r="A54" s="674"/>
      <c r="B54" s="26">
        <v>17</v>
      </c>
      <c r="C54" s="77"/>
      <c r="D54" s="78"/>
      <c r="E54" s="79"/>
      <c r="G54" s="674"/>
      <c r="H54" s="26">
        <v>17</v>
      </c>
      <c r="I54" s="77"/>
      <c r="J54" s="78"/>
      <c r="K54" s="79"/>
    </row>
    <row r="55" spans="1:11" ht="22.5" customHeight="1">
      <c r="A55" s="674"/>
      <c r="B55" s="26">
        <v>18</v>
      </c>
      <c r="C55" s="77"/>
      <c r="D55" s="78"/>
      <c r="E55" s="79"/>
      <c r="G55" s="674"/>
      <c r="H55" s="26">
        <v>18</v>
      </c>
      <c r="I55" s="77"/>
      <c r="J55" s="78"/>
      <c r="K55" s="79"/>
    </row>
    <row r="56" spans="1:11" ht="22.5" customHeight="1">
      <c r="A56" s="674"/>
      <c r="B56" s="26">
        <v>19</v>
      </c>
      <c r="C56" s="77"/>
      <c r="D56" s="78"/>
      <c r="E56" s="79"/>
      <c r="G56" s="674"/>
      <c r="H56" s="26">
        <v>19</v>
      </c>
      <c r="I56" s="77"/>
      <c r="J56" s="78"/>
      <c r="K56" s="79"/>
    </row>
    <row r="57" spans="1:11" ht="22.5" customHeight="1">
      <c r="A57" s="674"/>
      <c r="B57" s="26">
        <v>20</v>
      </c>
      <c r="C57" s="77"/>
      <c r="D57" s="78"/>
      <c r="E57" s="79"/>
      <c r="G57" s="674"/>
      <c r="H57" s="26">
        <v>20</v>
      </c>
      <c r="I57" s="77"/>
      <c r="J57" s="78"/>
      <c r="K57" s="79"/>
    </row>
    <row r="58" spans="1:11" ht="22.5" customHeight="1">
      <c r="A58" s="674"/>
      <c r="B58" s="26">
        <v>21</v>
      </c>
      <c r="C58" s="77"/>
      <c r="D58" s="78"/>
      <c r="E58" s="79"/>
      <c r="G58" s="674"/>
      <c r="H58" s="26">
        <v>21</v>
      </c>
      <c r="I58" s="77"/>
      <c r="J58" s="78"/>
      <c r="K58" s="79"/>
    </row>
    <row r="59" spans="1:11" ht="22.5" customHeight="1">
      <c r="A59" s="674"/>
      <c r="B59" s="26">
        <v>22</v>
      </c>
      <c r="C59" s="80"/>
      <c r="D59" s="78"/>
      <c r="E59" s="79"/>
      <c r="G59" s="674"/>
      <c r="H59" s="26">
        <v>22</v>
      </c>
      <c r="I59" s="80"/>
      <c r="J59" s="78"/>
      <c r="K59" s="79"/>
    </row>
    <row r="60" spans="1:11" ht="22.5" customHeight="1">
      <c r="A60" s="674"/>
      <c r="B60" s="26">
        <v>23</v>
      </c>
      <c r="C60" s="80"/>
      <c r="D60" s="78"/>
      <c r="E60" s="79"/>
      <c r="G60" s="674"/>
      <c r="H60" s="26">
        <v>23</v>
      </c>
      <c r="I60" s="80"/>
      <c r="J60" s="78"/>
      <c r="K60" s="79"/>
    </row>
    <row r="61" spans="1:11" ht="22.5" customHeight="1" thickBot="1">
      <c r="A61" s="674"/>
      <c r="B61" s="28">
        <v>24</v>
      </c>
      <c r="C61" s="81"/>
      <c r="D61" s="78"/>
      <c r="E61" s="79"/>
      <c r="G61" s="674"/>
      <c r="H61" s="28">
        <v>24</v>
      </c>
      <c r="I61" s="81"/>
      <c r="J61" s="78"/>
      <c r="K61" s="79"/>
    </row>
    <row r="62" spans="1:11" ht="22.5" customHeight="1" thickBot="1">
      <c r="A62" s="674"/>
      <c r="B62" s="676" t="s">
        <v>100</v>
      </c>
      <c r="C62" s="677"/>
      <c r="D62" s="30" t="str">
        <f>IF(COUNTA(D38:D61)=0,"",COUNTA(D38:D61))</f>
        <v/>
      </c>
      <c r="E62" s="30" t="str">
        <f>IF(COUNTA(E38:E61)=0,"",COUNTA(E38:E61))</f>
        <v/>
      </c>
      <c r="G62" s="674"/>
      <c r="H62" s="676" t="s">
        <v>100</v>
      </c>
      <c r="I62" s="677"/>
      <c r="J62" s="30" t="str">
        <f>IF(COUNTA(J38:J61)=0,"",COUNTA(J38:J61))</f>
        <v/>
      </c>
      <c r="K62" s="30" t="str">
        <f>IF(COUNTA(K38:K61)=0,"",COUNTA(K38:K61))</f>
        <v/>
      </c>
    </row>
    <row r="63" spans="1:11" ht="22.5" customHeight="1">
      <c r="A63" s="674"/>
      <c r="B63" s="34" t="s">
        <v>117</v>
      </c>
      <c r="C63" s="38" t="str">
        <f>IF('カッター指導依頼書 (2)'!K29="","",'カッター指導依頼書 (2)'!K29)</f>
        <v/>
      </c>
      <c r="D63" s="78"/>
      <c r="E63" s="79"/>
      <c r="G63" s="674"/>
      <c r="H63" s="34" t="s">
        <v>117</v>
      </c>
      <c r="I63" s="38" t="str">
        <f>IF('カッター指導依頼書 (2)'!K31="","",'カッター指導依頼書 (2)'!K31)</f>
        <v/>
      </c>
      <c r="J63" s="78"/>
      <c r="K63" s="79"/>
    </row>
    <row r="64" spans="1:11" ht="22.5" customHeight="1">
      <c r="A64" s="674"/>
      <c r="B64" s="35" t="s">
        <v>101</v>
      </c>
      <c r="C64" s="221" t="str">
        <f>IF('カッター指導依頼書 (2)'!K30="","",'カッター指導依頼書 (2)'!K30)</f>
        <v>観察担当者</v>
      </c>
      <c r="D64" s="678"/>
      <c r="E64" s="679"/>
      <c r="G64" s="674"/>
      <c r="H64" s="35" t="s">
        <v>101</v>
      </c>
      <c r="I64" s="221" t="str">
        <f>IF('カッター指導依頼書 (2)'!K32="","",'カッター指導依頼書 (2)'!K32)</f>
        <v>観察担当者</v>
      </c>
      <c r="J64" s="678"/>
      <c r="K64" s="679"/>
    </row>
    <row r="65" spans="1:15" ht="22.5" customHeight="1">
      <c r="A65" s="674"/>
      <c r="B65" s="36" t="s">
        <v>117</v>
      </c>
      <c r="C65" s="40" t="str">
        <f>IF('カッター指導依頼書 (2)'!O29="","",'カッター指導依頼書 (2)'!O29)</f>
        <v/>
      </c>
      <c r="D65" s="78"/>
      <c r="E65" s="79"/>
      <c r="G65" s="674"/>
      <c r="H65" s="36" t="s">
        <v>117</v>
      </c>
      <c r="I65" s="40" t="str">
        <f>IF('カッター指導依頼書 (2)'!O31="","",'カッター指導依頼書 (2)'!O31)</f>
        <v/>
      </c>
      <c r="J65" s="78"/>
      <c r="K65" s="79"/>
    </row>
    <row r="66" spans="1:15" ht="22.5" customHeight="1" thickBot="1">
      <c r="A66" s="674"/>
      <c r="B66" s="37" t="s">
        <v>101</v>
      </c>
      <c r="C66" s="221" t="str">
        <f>IF('カッター指導依頼書 (2)'!O30="","",'カッター指導依頼書 (2)'!O30)</f>
        <v/>
      </c>
      <c r="D66" s="31"/>
      <c r="E66" s="32"/>
      <c r="G66" s="674"/>
      <c r="H66" s="37" t="s">
        <v>101</v>
      </c>
      <c r="I66" s="221" t="str">
        <f>IF('カッター指導依頼書 (2)'!O32="","",'カッター指導依頼書 (2)'!O32)</f>
        <v/>
      </c>
      <c r="J66" s="31"/>
      <c r="K66" s="32"/>
    </row>
    <row r="67" spans="1:15" ht="22.5" customHeight="1" thickBot="1">
      <c r="A67" s="675"/>
      <c r="B67" s="680" t="s">
        <v>102</v>
      </c>
      <c r="C67" s="681"/>
      <c r="D67" s="682" t="str">
        <f>IF(COUNTA(D38:E61,D63:E63,D65:E65)=0,"",COUNTA(D38:E61,D63:E63,D65:E65))</f>
        <v/>
      </c>
      <c r="E67" s="683"/>
      <c r="F67" s="33"/>
      <c r="G67" s="675"/>
      <c r="H67" s="680" t="s">
        <v>102</v>
      </c>
      <c r="I67" s="681"/>
      <c r="J67" s="682" t="str">
        <f>IF(COUNTA(J38:K61,J63:K63,J65:K65)=0,"",COUNTA(J38:K61,J63:K63,J65:K65))</f>
        <v/>
      </c>
      <c r="K67" s="683"/>
    </row>
    <row r="68" spans="1:15" ht="22.5" customHeight="1" thickBot="1">
      <c r="A68" s="22" t="s">
        <v>95</v>
      </c>
      <c r="B68" s="22" t="s">
        <v>96</v>
      </c>
      <c r="C68" s="23" t="s">
        <v>97</v>
      </c>
      <c r="D68" s="82" t="s">
        <v>98</v>
      </c>
      <c r="E68" s="83" t="s">
        <v>99</v>
      </c>
      <c r="G68" s="22" t="s">
        <v>95</v>
      </c>
      <c r="H68" s="22" t="s">
        <v>96</v>
      </c>
      <c r="I68" s="23" t="s">
        <v>97</v>
      </c>
      <c r="J68" s="82" t="s">
        <v>98</v>
      </c>
      <c r="K68" s="83" t="s">
        <v>99</v>
      </c>
    </row>
    <row r="69" spans="1:15" ht="22.5" customHeight="1">
      <c r="A69" s="672">
        <v>5</v>
      </c>
      <c r="B69" s="24">
        <v>1</v>
      </c>
      <c r="C69" s="77"/>
      <c r="D69" s="78"/>
      <c r="E69" s="79"/>
      <c r="G69" s="672">
        <v>6</v>
      </c>
      <c r="H69" s="24">
        <v>1</v>
      </c>
      <c r="I69" s="77"/>
      <c r="J69" s="78"/>
      <c r="K69" s="79"/>
      <c r="O69" s="21">
        <f>COUNTA(C69:E92,I69:K92)</f>
        <v>0</v>
      </c>
    </row>
    <row r="70" spans="1:15" ht="22.5" customHeight="1">
      <c r="A70" s="673"/>
      <c r="B70" s="26">
        <v>2</v>
      </c>
      <c r="C70" s="77"/>
      <c r="D70" s="78"/>
      <c r="E70" s="79"/>
      <c r="G70" s="673"/>
      <c r="H70" s="26">
        <v>2</v>
      </c>
      <c r="I70" s="77"/>
      <c r="J70" s="78"/>
      <c r="K70" s="79"/>
    </row>
    <row r="71" spans="1:15" ht="22.5" customHeight="1">
      <c r="A71" s="674" t="s">
        <v>216</v>
      </c>
      <c r="B71" s="26">
        <v>3</v>
      </c>
      <c r="C71" s="77"/>
      <c r="D71" s="78"/>
      <c r="E71" s="79"/>
      <c r="G71" s="674" t="s">
        <v>216</v>
      </c>
      <c r="H71" s="26">
        <v>3</v>
      </c>
      <c r="I71" s="77"/>
      <c r="J71" s="78"/>
      <c r="K71" s="79"/>
    </row>
    <row r="72" spans="1:15" ht="22.5" customHeight="1">
      <c r="A72" s="674"/>
      <c r="B72" s="26">
        <v>4</v>
      </c>
      <c r="C72" s="77"/>
      <c r="D72" s="78"/>
      <c r="E72" s="79"/>
      <c r="G72" s="674"/>
      <c r="H72" s="26">
        <v>4</v>
      </c>
      <c r="I72" s="77"/>
      <c r="J72" s="78"/>
      <c r="K72" s="79"/>
    </row>
    <row r="73" spans="1:15" ht="22.5" customHeight="1">
      <c r="A73" s="674"/>
      <c r="B73" s="26">
        <v>5</v>
      </c>
      <c r="C73" s="77"/>
      <c r="D73" s="78"/>
      <c r="E73" s="79"/>
      <c r="G73" s="674"/>
      <c r="H73" s="26">
        <v>5</v>
      </c>
      <c r="I73" s="77"/>
      <c r="J73" s="78"/>
      <c r="K73" s="79"/>
    </row>
    <row r="74" spans="1:15" ht="22.5" customHeight="1">
      <c r="A74" s="674"/>
      <c r="B74" s="26">
        <v>6</v>
      </c>
      <c r="C74" s="77"/>
      <c r="D74" s="78"/>
      <c r="E74" s="79"/>
      <c r="G74" s="674"/>
      <c r="H74" s="26">
        <v>6</v>
      </c>
      <c r="I74" s="77"/>
      <c r="J74" s="78"/>
      <c r="K74" s="79"/>
    </row>
    <row r="75" spans="1:15" ht="22.5" customHeight="1">
      <c r="A75" s="674"/>
      <c r="B75" s="26">
        <v>7</v>
      </c>
      <c r="C75" s="77"/>
      <c r="D75" s="78"/>
      <c r="E75" s="79"/>
      <c r="G75" s="674"/>
      <c r="H75" s="26">
        <v>7</v>
      </c>
      <c r="I75" s="77"/>
      <c r="J75" s="78"/>
      <c r="K75" s="79"/>
    </row>
    <row r="76" spans="1:15" ht="22.5" customHeight="1">
      <c r="A76" s="674"/>
      <c r="B76" s="26">
        <v>8</v>
      </c>
      <c r="C76" s="77"/>
      <c r="D76" s="78"/>
      <c r="E76" s="79"/>
      <c r="G76" s="674"/>
      <c r="H76" s="26">
        <v>8</v>
      </c>
      <c r="I76" s="77"/>
      <c r="J76" s="78"/>
      <c r="K76" s="79"/>
    </row>
    <row r="77" spans="1:15" ht="22.5" customHeight="1">
      <c r="A77" s="674"/>
      <c r="B77" s="26">
        <v>9</v>
      </c>
      <c r="C77" s="77"/>
      <c r="D77" s="78"/>
      <c r="E77" s="79"/>
      <c r="G77" s="674"/>
      <c r="H77" s="26">
        <v>9</v>
      </c>
      <c r="I77" s="77"/>
      <c r="J77" s="78"/>
      <c r="K77" s="79"/>
    </row>
    <row r="78" spans="1:15" ht="22.5" customHeight="1">
      <c r="A78" s="674"/>
      <c r="B78" s="26">
        <v>10</v>
      </c>
      <c r="C78" s="77"/>
      <c r="D78" s="78"/>
      <c r="E78" s="79"/>
      <c r="G78" s="674"/>
      <c r="H78" s="26">
        <v>10</v>
      </c>
      <c r="I78" s="77"/>
      <c r="J78" s="78"/>
      <c r="K78" s="79"/>
    </row>
    <row r="79" spans="1:15" ht="22.5" customHeight="1">
      <c r="A79" s="674"/>
      <c r="B79" s="26">
        <v>11</v>
      </c>
      <c r="C79" s="77"/>
      <c r="D79" s="78"/>
      <c r="E79" s="79"/>
      <c r="G79" s="674"/>
      <c r="H79" s="26">
        <v>11</v>
      </c>
      <c r="I79" s="77"/>
      <c r="J79" s="78"/>
      <c r="K79" s="79"/>
    </row>
    <row r="80" spans="1:15" ht="22.5" customHeight="1">
      <c r="A80" s="674"/>
      <c r="B80" s="26">
        <v>12</v>
      </c>
      <c r="C80" s="77"/>
      <c r="D80" s="78"/>
      <c r="E80" s="79"/>
      <c r="G80" s="674"/>
      <c r="H80" s="26">
        <v>12</v>
      </c>
      <c r="I80" s="77"/>
      <c r="J80" s="78"/>
      <c r="K80" s="79"/>
    </row>
    <row r="81" spans="1:11" ht="22.5" customHeight="1">
      <c r="A81" s="674"/>
      <c r="B81" s="26">
        <v>13</v>
      </c>
      <c r="C81" s="77"/>
      <c r="D81" s="78"/>
      <c r="E81" s="79"/>
      <c r="G81" s="674"/>
      <c r="H81" s="26">
        <v>13</v>
      </c>
      <c r="I81" s="77"/>
      <c r="J81" s="78"/>
      <c r="K81" s="79"/>
    </row>
    <row r="82" spans="1:11" ht="22.5" customHeight="1">
      <c r="A82" s="674"/>
      <c r="B82" s="26">
        <v>14</v>
      </c>
      <c r="C82" s="77"/>
      <c r="D82" s="78"/>
      <c r="E82" s="79"/>
      <c r="G82" s="674"/>
      <c r="H82" s="26">
        <v>14</v>
      </c>
      <c r="I82" s="77"/>
      <c r="J82" s="78"/>
      <c r="K82" s="79"/>
    </row>
    <row r="83" spans="1:11" ht="22.5" customHeight="1">
      <c r="A83" s="674"/>
      <c r="B83" s="26">
        <v>15</v>
      </c>
      <c r="C83" s="77"/>
      <c r="D83" s="78"/>
      <c r="E83" s="79"/>
      <c r="G83" s="674"/>
      <c r="H83" s="26">
        <v>15</v>
      </c>
      <c r="I83" s="77"/>
      <c r="J83" s="78"/>
      <c r="K83" s="79"/>
    </row>
    <row r="84" spans="1:11" ht="22.5" customHeight="1">
      <c r="A84" s="674"/>
      <c r="B84" s="26">
        <v>16</v>
      </c>
      <c r="C84" s="77"/>
      <c r="D84" s="78"/>
      <c r="E84" s="79"/>
      <c r="G84" s="674"/>
      <c r="H84" s="26">
        <v>16</v>
      </c>
      <c r="I84" s="77"/>
      <c r="J84" s="78"/>
      <c r="K84" s="79"/>
    </row>
    <row r="85" spans="1:11" ht="22.5" customHeight="1">
      <c r="A85" s="674"/>
      <c r="B85" s="26">
        <v>17</v>
      </c>
      <c r="C85" s="77"/>
      <c r="D85" s="78"/>
      <c r="E85" s="79"/>
      <c r="G85" s="674"/>
      <c r="H85" s="26">
        <v>17</v>
      </c>
      <c r="I85" s="77"/>
      <c r="J85" s="78"/>
      <c r="K85" s="79"/>
    </row>
    <row r="86" spans="1:11" ht="22.5" customHeight="1">
      <c r="A86" s="674"/>
      <c r="B86" s="26">
        <v>18</v>
      </c>
      <c r="C86" s="77"/>
      <c r="D86" s="78"/>
      <c r="E86" s="79"/>
      <c r="G86" s="674"/>
      <c r="H86" s="26">
        <v>18</v>
      </c>
      <c r="I86" s="77"/>
      <c r="J86" s="78"/>
      <c r="K86" s="79"/>
    </row>
    <row r="87" spans="1:11" ht="22.5" customHeight="1">
      <c r="A87" s="674"/>
      <c r="B87" s="26">
        <v>19</v>
      </c>
      <c r="C87" s="77"/>
      <c r="D87" s="78"/>
      <c r="E87" s="79"/>
      <c r="G87" s="674"/>
      <c r="H87" s="26">
        <v>19</v>
      </c>
      <c r="I87" s="77"/>
      <c r="J87" s="78"/>
      <c r="K87" s="79"/>
    </row>
    <row r="88" spans="1:11" ht="22.5" customHeight="1">
      <c r="A88" s="674"/>
      <c r="B88" s="26">
        <v>20</v>
      </c>
      <c r="C88" s="77"/>
      <c r="D88" s="78"/>
      <c r="E88" s="79"/>
      <c r="G88" s="674"/>
      <c r="H88" s="26">
        <v>20</v>
      </c>
      <c r="I88" s="77"/>
      <c r="J88" s="78"/>
      <c r="K88" s="79"/>
    </row>
    <row r="89" spans="1:11" ht="22.5" customHeight="1">
      <c r="A89" s="674"/>
      <c r="B89" s="26">
        <v>21</v>
      </c>
      <c r="C89" s="77"/>
      <c r="D89" s="78"/>
      <c r="E89" s="79"/>
      <c r="G89" s="674"/>
      <c r="H89" s="26">
        <v>21</v>
      </c>
      <c r="I89" s="77"/>
      <c r="J89" s="78"/>
      <c r="K89" s="79"/>
    </row>
    <row r="90" spans="1:11" ht="22.5" customHeight="1">
      <c r="A90" s="674"/>
      <c r="B90" s="26">
        <v>22</v>
      </c>
      <c r="C90" s="80"/>
      <c r="D90" s="78"/>
      <c r="E90" s="79"/>
      <c r="G90" s="674"/>
      <c r="H90" s="26">
        <v>22</v>
      </c>
      <c r="I90" s="80"/>
      <c r="J90" s="78"/>
      <c r="K90" s="79"/>
    </row>
    <row r="91" spans="1:11" ht="22.5" customHeight="1">
      <c r="A91" s="674"/>
      <c r="B91" s="26">
        <v>23</v>
      </c>
      <c r="C91" s="80"/>
      <c r="D91" s="78"/>
      <c r="E91" s="79"/>
      <c r="G91" s="674"/>
      <c r="H91" s="26">
        <v>23</v>
      </c>
      <c r="I91" s="80"/>
      <c r="J91" s="78"/>
      <c r="K91" s="79"/>
    </row>
    <row r="92" spans="1:11" ht="22.5" customHeight="1" thickBot="1">
      <c r="A92" s="674"/>
      <c r="B92" s="28">
        <v>24</v>
      </c>
      <c r="C92" s="81"/>
      <c r="D92" s="78"/>
      <c r="E92" s="79"/>
      <c r="G92" s="674"/>
      <c r="H92" s="28">
        <v>24</v>
      </c>
      <c r="I92" s="81"/>
      <c r="J92" s="78"/>
      <c r="K92" s="79"/>
    </row>
    <row r="93" spans="1:11" ht="22.5" customHeight="1" thickBot="1">
      <c r="A93" s="674"/>
      <c r="B93" s="676" t="s">
        <v>100</v>
      </c>
      <c r="C93" s="677"/>
      <c r="D93" s="30" t="str">
        <f>IF(COUNTA(D69:D92)=0,"",COUNTA(D69:D92))</f>
        <v/>
      </c>
      <c r="E93" s="30" t="str">
        <f>IF(COUNTA(E69:E92)=0,"",COUNTA(E69:E92))</f>
        <v/>
      </c>
      <c r="G93" s="674"/>
      <c r="H93" s="676" t="s">
        <v>100</v>
      </c>
      <c r="I93" s="677"/>
      <c r="J93" s="30" t="str">
        <f>IF(COUNTA(J69:J92)=0,"",COUNTA(J69:J92))</f>
        <v/>
      </c>
      <c r="K93" s="30" t="str">
        <f>IF(COUNTA(K69:K92)=0,"",COUNTA(K69:K92))</f>
        <v/>
      </c>
    </row>
    <row r="94" spans="1:11" ht="22.5" customHeight="1">
      <c r="A94" s="674"/>
      <c r="B94" s="34" t="s">
        <v>117</v>
      </c>
      <c r="C94" s="38" t="str">
        <f>IF('カッター指導依頼書 (2)'!K33="","",'カッター指導依頼書 (2)'!K33)</f>
        <v/>
      </c>
      <c r="D94" s="78"/>
      <c r="E94" s="79"/>
      <c r="G94" s="674"/>
      <c r="H94" s="34" t="s">
        <v>117</v>
      </c>
      <c r="I94" s="38" t="str">
        <f>IF('カッター指導依頼書 (2)'!K35="","",'カッター指導依頼書 (2)'!K35)</f>
        <v/>
      </c>
      <c r="J94" s="78"/>
      <c r="K94" s="79"/>
    </row>
    <row r="95" spans="1:11" ht="22.5" customHeight="1">
      <c r="A95" s="674"/>
      <c r="B95" s="35" t="s">
        <v>101</v>
      </c>
      <c r="C95" s="221" t="str">
        <f>IF('カッター指導依頼書 (2)'!K34="","",'カッター指導依頼書 (2)'!K34)</f>
        <v>観察担当者</v>
      </c>
      <c r="D95" s="678"/>
      <c r="E95" s="679"/>
      <c r="G95" s="674"/>
      <c r="H95" s="35" t="s">
        <v>101</v>
      </c>
      <c r="I95" s="221" t="str">
        <f>IF('カッター指導依頼書 (2)'!K36="","",'カッター指導依頼書 (2)'!K36)</f>
        <v>観察担当者</v>
      </c>
      <c r="J95" s="678"/>
      <c r="K95" s="679"/>
    </row>
    <row r="96" spans="1:11" ht="22.5" customHeight="1">
      <c r="A96" s="674"/>
      <c r="B96" s="36" t="s">
        <v>117</v>
      </c>
      <c r="C96" s="40" t="str">
        <f>IF('カッター指導依頼書 (2)'!O33="","",'カッター指導依頼書 (2)'!O33)</f>
        <v/>
      </c>
      <c r="D96" s="78"/>
      <c r="E96" s="79"/>
      <c r="G96" s="674"/>
      <c r="H96" s="36" t="s">
        <v>117</v>
      </c>
      <c r="I96" s="40" t="str">
        <f>IF('カッター指導依頼書 (2)'!O35="","",'カッター指導依頼書 (2)'!O35)</f>
        <v/>
      </c>
      <c r="J96" s="78"/>
      <c r="K96" s="79"/>
    </row>
    <row r="97" spans="1:11" ht="22.5" customHeight="1" thickBot="1">
      <c r="A97" s="674"/>
      <c r="B97" s="37" t="s">
        <v>101</v>
      </c>
      <c r="C97" s="221" t="str">
        <f>IF('カッター指導依頼書 (2)'!O34="","",'カッター指導依頼書 (2)'!O34)</f>
        <v/>
      </c>
      <c r="D97" s="31"/>
      <c r="E97" s="32"/>
      <c r="G97" s="674"/>
      <c r="H97" s="37" t="s">
        <v>101</v>
      </c>
      <c r="I97" s="221" t="str">
        <f>IF('カッター指導依頼書 (2)'!O36="","",'カッター指導依頼書 (2)'!O36)</f>
        <v/>
      </c>
      <c r="J97" s="31"/>
      <c r="K97" s="32"/>
    </row>
    <row r="98" spans="1:11" ht="22.5" customHeight="1" thickBot="1">
      <c r="A98" s="675"/>
      <c r="B98" s="680" t="s">
        <v>102</v>
      </c>
      <c r="C98" s="681"/>
      <c r="D98" s="682" t="str">
        <f>IF(COUNTA(D69:E92,D94:E94,D96:E96)=0,"",COUNTA(D69:E92,D94:E94,D96:E96))</f>
        <v/>
      </c>
      <c r="E98" s="683"/>
      <c r="F98" s="33"/>
      <c r="G98" s="675"/>
      <c r="H98" s="680" t="s">
        <v>102</v>
      </c>
      <c r="I98" s="681"/>
      <c r="J98" s="682" t="str">
        <f>IF(COUNTA(J69:K92,J94:K94,J96:K96)=0,"",COUNTA(J69:K92,J94:K94,J96:K96))</f>
        <v/>
      </c>
      <c r="K98" s="683"/>
    </row>
  </sheetData>
  <sheetProtection sheet="1" selectLockedCells="1"/>
  <mergeCells count="46">
    <mergeCell ref="J95:K95"/>
    <mergeCell ref="B98:C98"/>
    <mergeCell ref="D98:E98"/>
    <mergeCell ref="H98:I98"/>
    <mergeCell ref="J98:K98"/>
    <mergeCell ref="H93:I93"/>
    <mergeCell ref="D95:E95"/>
    <mergeCell ref="A40:A67"/>
    <mergeCell ref="G40:G67"/>
    <mergeCell ref="B62:C62"/>
    <mergeCell ref="H62:I62"/>
    <mergeCell ref="D64:E64"/>
    <mergeCell ref="A69:A70"/>
    <mergeCell ref="G69:G70"/>
    <mergeCell ref="A71:A98"/>
    <mergeCell ref="G71:G98"/>
    <mergeCell ref="B93:C93"/>
    <mergeCell ref="A38:A39"/>
    <mergeCell ref="G38:G39"/>
    <mergeCell ref="J64:K64"/>
    <mergeCell ref="B67:C67"/>
    <mergeCell ref="D67:E67"/>
    <mergeCell ref="H67:I67"/>
    <mergeCell ref="J67:K67"/>
    <mergeCell ref="D5:G5"/>
    <mergeCell ref="J5:K5"/>
    <mergeCell ref="A7:A8"/>
    <mergeCell ref="G7:G8"/>
    <mergeCell ref="A9:A36"/>
    <mergeCell ref="G9:G36"/>
    <mergeCell ref="B31:C31"/>
    <mergeCell ref="H31:I31"/>
    <mergeCell ref="D33:E33"/>
    <mergeCell ref="J33:K33"/>
    <mergeCell ref="B36:C36"/>
    <mergeCell ref="D36:E36"/>
    <mergeCell ref="H36:I36"/>
    <mergeCell ref="J36:K36"/>
    <mergeCell ref="A3:C4"/>
    <mergeCell ref="D3:I4"/>
    <mergeCell ref="M3:N4"/>
    <mergeCell ref="A1:B1"/>
    <mergeCell ref="C1:G1"/>
    <mergeCell ref="I1:J1"/>
    <mergeCell ref="M1:N2"/>
    <mergeCell ref="I2:K2"/>
  </mergeCells>
  <phoneticPr fontId="2"/>
  <conditionalFormatting sqref="C1:G1">
    <cfRule type="containsText" dxfId="0" priority="1" operator="containsText" text="利用申込書の「はじめに！」シートからコピーして">
      <formula>NOT(ISERROR(SEARCH("利用申込書の「はじめに！」シートからコピーして",C1)))</formula>
    </cfRule>
  </conditionalFormatting>
  <dataValidations count="5">
    <dataValidation type="list" allowBlank="1" showInputMessage="1" showErrorMessage="1" prompt="該当の区分に〇を入れてください。_x000a_" sqref="D30:E30 HX30:HY30 RT30:RU30 ABP30:ABQ30 ALL30:ALM30 AVH30:AVI30 BFD30:BFE30 BOZ30:BPA30 BYV30:BYW30 CIR30:CIS30 CSN30:CSO30 DCJ30:DCK30 DMF30:DMG30 DWB30:DWC30 EFX30:EFY30 EPT30:EPU30 EZP30:EZQ30 FJL30:FJM30 FTH30:FTI30 GDD30:GDE30 GMZ30:GNA30 GWV30:GWW30 HGR30:HGS30 HQN30:HQO30 IAJ30:IAK30 IKF30:IKG30 IUB30:IUC30 JDX30:JDY30 JNT30:JNU30 JXP30:JXQ30 KHL30:KHM30 KRH30:KRI30 LBD30:LBE30 LKZ30:LLA30 LUV30:LUW30 MER30:MES30 MON30:MOO30 MYJ30:MYK30 NIF30:NIG30 NSB30:NSC30 OBX30:OBY30 OLT30:OLU30 OVP30:OVQ30 PFL30:PFM30 PPH30:PPI30 PZD30:PZE30 QIZ30:QJA30 QSV30:QSW30 RCR30:RCS30 RMN30:RMO30 RWJ30:RWK30 SGF30:SGG30 SQB30:SQC30 SZX30:SZY30 TJT30:TJU30 TTP30:TTQ30 UDL30:UDM30 UNH30:UNI30 UXD30:UXE30 VGZ30:VHA30 VQV30:VQW30 WAR30:WAS30 WKN30:WKO30 WUJ30:WUK30 D65565:E65565 HX65565:HY65565 RT65565:RU65565 ABP65565:ABQ65565 ALL65565:ALM65565 AVH65565:AVI65565 BFD65565:BFE65565 BOZ65565:BPA65565 BYV65565:BYW65565 CIR65565:CIS65565 CSN65565:CSO65565 DCJ65565:DCK65565 DMF65565:DMG65565 DWB65565:DWC65565 EFX65565:EFY65565 EPT65565:EPU65565 EZP65565:EZQ65565 FJL65565:FJM65565 FTH65565:FTI65565 GDD65565:GDE65565 GMZ65565:GNA65565 GWV65565:GWW65565 HGR65565:HGS65565 HQN65565:HQO65565 IAJ65565:IAK65565 IKF65565:IKG65565 IUB65565:IUC65565 JDX65565:JDY65565 JNT65565:JNU65565 JXP65565:JXQ65565 KHL65565:KHM65565 KRH65565:KRI65565 LBD65565:LBE65565 LKZ65565:LLA65565 LUV65565:LUW65565 MER65565:MES65565 MON65565:MOO65565 MYJ65565:MYK65565 NIF65565:NIG65565 NSB65565:NSC65565 OBX65565:OBY65565 OLT65565:OLU65565 OVP65565:OVQ65565 PFL65565:PFM65565 PPH65565:PPI65565 PZD65565:PZE65565 QIZ65565:QJA65565 QSV65565:QSW65565 RCR65565:RCS65565 RMN65565:RMO65565 RWJ65565:RWK65565 SGF65565:SGG65565 SQB65565:SQC65565 SZX65565:SZY65565 TJT65565:TJU65565 TTP65565:TTQ65565 UDL65565:UDM65565 UNH65565:UNI65565 UXD65565:UXE65565 VGZ65565:VHA65565 VQV65565:VQW65565 WAR65565:WAS65565 WKN65565:WKO65565 WUJ65565:WUK65565 D131101:E131101 HX131101:HY131101 RT131101:RU131101 ABP131101:ABQ131101 ALL131101:ALM131101 AVH131101:AVI131101 BFD131101:BFE131101 BOZ131101:BPA131101 BYV131101:BYW131101 CIR131101:CIS131101 CSN131101:CSO131101 DCJ131101:DCK131101 DMF131101:DMG131101 DWB131101:DWC131101 EFX131101:EFY131101 EPT131101:EPU131101 EZP131101:EZQ131101 FJL131101:FJM131101 FTH131101:FTI131101 GDD131101:GDE131101 GMZ131101:GNA131101 GWV131101:GWW131101 HGR131101:HGS131101 HQN131101:HQO131101 IAJ131101:IAK131101 IKF131101:IKG131101 IUB131101:IUC131101 JDX131101:JDY131101 JNT131101:JNU131101 JXP131101:JXQ131101 KHL131101:KHM131101 KRH131101:KRI131101 LBD131101:LBE131101 LKZ131101:LLA131101 LUV131101:LUW131101 MER131101:MES131101 MON131101:MOO131101 MYJ131101:MYK131101 NIF131101:NIG131101 NSB131101:NSC131101 OBX131101:OBY131101 OLT131101:OLU131101 OVP131101:OVQ131101 PFL131101:PFM131101 PPH131101:PPI131101 PZD131101:PZE131101 QIZ131101:QJA131101 QSV131101:QSW131101 RCR131101:RCS131101 RMN131101:RMO131101 RWJ131101:RWK131101 SGF131101:SGG131101 SQB131101:SQC131101 SZX131101:SZY131101 TJT131101:TJU131101 TTP131101:TTQ131101 UDL131101:UDM131101 UNH131101:UNI131101 UXD131101:UXE131101 VGZ131101:VHA131101 VQV131101:VQW131101 WAR131101:WAS131101 WKN131101:WKO131101 WUJ131101:WUK131101 D196637:E196637 HX196637:HY196637 RT196637:RU196637 ABP196637:ABQ196637 ALL196637:ALM196637 AVH196637:AVI196637 BFD196637:BFE196637 BOZ196637:BPA196637 BYV196637:BYW196637 CIR196637:CIS196637 CSN196637:CSO196637 DCJ196637:DCK196637 DMF196637:DMG196637 DWB196637:DWC196637 EFX196637:EFY196637 EPT196637:EPU196637 EZP196637:EZQ196637 FJL196637:FJM196637 FTH196637:FTI196637 GDD196637:GDE196637 GMZ196637:GNA196637 GWV196637:GWW196637 HGR196637:HGS196637 HQN196637:HQO196637 IAJ196637:IAK196637 IKF196637:IKG196637 IUB196637:IUC196637 JDX196637:JDY196637 JNT196637:JNU196637 JXP196637:JXQ196637 KHL196637:KHM196637 KRH196637:KRI196637 LBD196637:LBE196637 LKZ196637:LLA196637 LUV196637:LUW196637 MER196637:MES196637 MON196637:MOO196637 MYJ196637:MYK196637 NIF196637:NIG196637 NSB196637:NSC196637 OBX196637:OBY196637 OLT196637:OLU196637 OVP196637:OVQ196637 PFL196637:PFM196637 PPH196637:PPI196637 PZD196637:PZE196637 QIZ196637:QJA196637 QSV196637:QSW196637 RCR196637:RCS196637 RMN196637:RMO196637 RWJ196637:RWK196637 SGF196637:SGG196637 SQB196637:SQC196637 SZX196637:SZY196637 TJT196637:TJU196637 TTP196637:TTQ196637 UDL196637:UDM196637 UNH196637:UNI196637 UXD196637:UXE196637 VGZ196637:VHA196637 VQV196637:VQW196637 WAR196637:WAS196637 WKN196637:WKO196637 WUJ196637:WUK196637 D262173:E262173 HX262173:HY262173 RT262173:RU262173 ABP262173:ABQ262173 ALL262173:ALM262173 AVH262173:AVI262173 BFD262173:BFE262173 BOZ262173:BPA262173 BYV262173:BYW262173 CIR262173:CIS262173 CSN262173:CSO262173 DCJ262173:DCK262173 DMF262173:DMG262173 DWB262173:DWC262173 EFX262173:EFY262173 EPT262173:EPU262173 EZP262173:EZQ262173 FJL262173:FJM262173 FTH262173:FTI262173 GDD262173:GDE262173 GMZ262173:GNA262173 GWV262173:GWW262173 HGR262173:HGS262173 HQN262173:HQO262173 IAJ262173:IAK262173 IKF262173:IKG262173 IUB262173:IUC262173 JDX262173:JDY262173 JNT262173:JNU262173 JXP262173:JXQ262173 KHL262173:KHM262173 KRH262173:KRI262173 LBD262173:LBE262173 LKZ262173:LLA262173 LUV262173:LUW262173 MER262173:MES262173 MON262173:MOO262173 MYJ262173:MYK262173 NIF262173:NIG262173 NSB262173:NSC262173 OBX262173:OBY262173 OLT262173:OLU262173 OVP262173:OVQ262173 PFL262173:PFM262173 PPH262173:PPI262173 PZD262173:PZE262173 QIZ262173:QJA262173 QSV262173:QSW262173 RCR262173:RCS262173 RMN262173:RMO262173 RWJ262173:RWK262173 SGF262173:SGG262173 SQB262173:SQC262173 SZX262173:SZY262173 TJT262173:TJU262173 TTP262173:TTQ262173 UDL262173:UDM262173 UNH262173:UNI262173 UXD262173:UXE262173 VGZ262173:VHA262173 VQV262173:VQW262173 WAR262173:WAS262173 WKN262173:WKO262173 WUJ262173:WUK262173 D327709:E327709 HX327709:HY327709 RT327709:RU327709 ABP327709:ABQ327709 ALL327709:ALM327709 AVH327709:AVI327709 BFD327709:BFE327709 BOZ327709:BPA327709 BYV327709:BYW327709 CIR327709:CIS327709 CSN327709:CSO327709 DCJ327709:DCK327709 DMF327709:DMG327709 DWB327709:DWC327709 EFX327709:EFY327709 EPT327709:EPU327709 EZP327709:EZQ327709 FJL327709:FJM327709 FTH327709:FTI327709 GDD327709:GDE327709 GMZ327709:GNA327709 GWV327709:GWW327709 HGR327709:HGS327709 HQN327709:HQO327709 IAJ327709:IAK327709 IKF327709:IKG327709 IUB327709:IUC327709 JDX327709:JDY327709 JNT327709:JNU327709 JXP327709:JXQ327709 KHL327709:KHM327709 KRH327709:KRI327709 LBD327709:LBE327709 LKZ327709:LLA327709 LUV327709:LUW327709 MER327709:MES327709 MON327709:MOO327709 MYJ327709:MYK327709 NIF327709:NIG327709 NSB327709:NSC327709 OBX327709:OBY327709 OLT327709:OLU327709 OVP327709:OVQ327709 PFL327709:PFM327709 PPH327709:PPI327709 PZD327709:PZE327709 QIZ327709:QJA327709 QSV327709:QSW327709 RCR327709:RCS327709 RMN327709:RMO327709 RWJ327709:RWK327709 SGF327709:SGG327709 SQB327709:SQC327709 SZX327709:SZY327709 TJT327709:TJU327709 TTP327709:TTQ327709 UDL327709:UDM327709 UNH327709:UNI327709 UXD327709:UXE327709 VGZ327709:VHA327709 VQV327709:VQW327709 WAR327709:WAS327709 WKN327709:WKO327709 WUJ327709:WUK327709 D393245:E393245 HX393245:HY393245 RT393245:RU393245 ABP393245:ABQ393245 ALL393245:ALM393245 AVH393245:AVI393245 BFD393245:BFE393245 BOZ393245:BPA393245 BYV393245:BYW393245 CIR393245:CIS393245 CSN393245:CSO393245 DCJ393245:DCK393245 DMF393245:DMG393245 DWB393245:DWC393245 EFX393245:EFY393245 EPT393245:EPU393245 EZP393245:EZQ393245 FJL393245:FJM393245 FTH393245:FTI393245 GDD393245:GDE393245 GMZ393245:GNA393245 GWV393245:GWW393245 HGR393245:HGS393245 HQN393245:HQO393245 IAJ393245:IAK393245 IKF393245:IKG393245 IUB393245:IUC393245 JDX393245:JDY393245 JNT393245:JNU393245 JXP393245:JXQ393245 KHL393245:KHM393245 KRH393245:KRI393245 LBD393245:LBE393245 LKZ393245:LLA393245 LUV393245:LUW393245 MER393245:MES393245 MON393245:MOO393245 MYJ393245:MYK393245 NIF393245:NIG393245 NSB393245:NSC393245 OBX393245:OBY393245 OLT393245:OLU393245 OVP393245:OVQ393245 PFL393245:PFM393245 PPH393245:PPI393245 PZD393245:PZE393245 QIZ393245:QJA393245 QSV393245:QSW393245 RCR393245:RCS393245 RMN393245:RMO393245 RWJ393245:RWK393245 SGF393245:SGG393245 SQB393245:SQC393245 SZX393245:SZY393245 TJT393245:TJU393245 TTP393245:TTQ393245 UDL393245:UDM393245 UNH393245:UNI393245 UXD393245:UXE393245 VGZ393245:VHA393245 VQV393245:VQW393245 WAR393245:WAS393245 WKN393245:WKO393245 WUJ393245:WUK393245 D458781:E458781 HX458781:HY458781 RT458781:RU458781 ABP458781:ABQ458781 ALL458781:ALM458781 AVH458781:AVI458781 BFD458781:BFE458781 BOZ458781:BPA458781 BYV458781:BYW458781 CIR458781:CIS458781 CSN458781:CSO458781 DCJ458781:DCK458781 DMF458781:DMG458781 DWB458781:DWC458781 EFX458781:EFY458781 EPT458781:EPU458781 EZP458781:EZQ458781 FJL458781:FJM458781 FTH458781:FTI458781 GDD458781:GDE458781 GMZ458781:GNA458781 GWV458781:GWW458781 HGR458781:HGS458781 HQN458781:HQO458781 IAJ458781:IAK458781 IKF458781:IKG458781 IUB458781:IUC458781 JDX458781:JDY458781 JNT458781:JNU458781 JXP458781:JXQ458781 KHL458781:KHM458781 KRH458781:KRI458781 LBD458781:LBE458781 LKZ458781:LLA458781 LUV458781:LUW458781 MER458781:MES458781 MON458781:MOO458781 MYJ458781:MYK458781 NIF458781:NIG458781 NSB458781:NSC458781 OBX458781:OBY458781 OLT458781:OLU458781 OVP458781:OVQ458781 PFL458781:PFM458781 PPH458781:PPI458781 PZD458781:PZE458781 QIZ458781:QJA458781 QSV458781:QSW458781 RCR458781:RCS458781 RMN458781:RMO458781 RWJ458781:RWK458781 SGF458781:SGG458781 SQB458781:SQC458781 SZX458781:SZY458781 TJT458781:TJU458781 TTP458781:TTQ458781 UDL458781:UDM458781 UNH458781:UNI458781 UXD458781:UXE458781 VGZ458781:VHA458781 VQV458781:VQW458781 WAR458781:WAS458781 WKN458781:WKO458781 WUJ458781:WUK458781 D524317:E524317 HX524317:HY524317 RT524317:RU524317 ABP524317:ABQ524317 ALL524317:ALM524317 AVH524317:AVI524317 BFD524317:BFE524317 BOZ524317:BPA524317 BYV524317:BYW524317 CIR524317:CIS524317 CSN524317:CSO524317 DCJ524317:DCK524317 DMF524317:DMG524317 DWB524317:DWC524317 EFX524317:EFY524317 EPT524317:EPU524317 EZP524317:EZQ524317 FJL524317:FJM524317 FTH524317:FTI524317 GDD524317:GDE524317 GMZ524317:GNA524317 GWV524317:GWW524317 HGR524317:HGS524317 HQN524317:HQO524317 IAJ524317:IAK524317 IKF524317:IKG524317 IUB524317:IUC524317 JDX524317:JDY524317 JNT524317:JNU524317 JXP524317:JXQ524317 KHL524317:KHM524317 KRH524317:KRI524317 LBD524317:LBE524317 LKZ524317:LLA524317 LUV524317:LUW524317 MER524317:MES524317 MON524317:MOO524317 MYJ524317:MYK524317 NIF524317:NIG524317 NSB524317:NSC524317 OBX524317:OBY524317 OLT524317:OLU524317 OVP524317:OVQ524317 PFL524317:PFM524317 PPH524317:PPI524317 PZD524317:PZE524317 QIZ524317:QJA524317 QSV524317:QSW524317 RCR524317:RCS524317 RMN524317:RMO524317 RWJ524317:RWK524317 SGF524317:SGG524317 SQB524317:SQC524317 SZX524317:SZY524317 TJT524317:TJU524317 TTP524317:TTQ524317 UDL524317:UDM524317 UNH524317:UNI524317 UXD524317:UXE524317 VGZ524317:VHA524317 VQV524317:VQW524317 WAR524317:WAS524317 WKN524317:WKO524317 WUJ524317:WUK524317 D589853:E589853 HX589853:HY589853 RT589853:RU589853 ABP589853:ABQ589853 ALL589853:ALM589853 AVH589853:AVI589853 BFD589853:BFE589853 BOZ589853:BPA589853 BYV589853:BYW589853 CIR589853:CIS589853 CSN589853:CSO589853 DCJ589853:DCK589853 DMF589853:DMG589853 DWB589853:DWC589853 EFX589853:EFY589853 EPT589853:EPU589853 EZP589853:EZQ589853 FJL589853:FJM589853 FTH589853:FTI589853 GDD589853:GDE589853 GMZ589853:GNA589853 GWV589853:GWW589853 HGR589853:HGS589853 HQN589853:HQO589853 IAJ589853:IAK589853 IKF589853:IKG589853 IUB589853:IUC589853 JDX589853:JDY589853 JNT589853:JNU589853 JXP589853:JXQ589853 KHL589853:KHM589853 KRH589853:KRI589853 LBD589853:LBE589853 LKZ589853:LLA589853 LUV589853:LUW589853 MER589853:MES589853 MON589853:MOO589853 MYJ589853:MYK589853 NIF589853:NIG589853 NSB589853:NSC589853 OBX589853:OBY589853 OLT589853:OLU589853 OVP589853:OVQ589853 PFL589853:PFM589853 PPH589853:PPI589853 PZD589853:PZE589853 QIZ589853:QJA589853 QSV589853:QSW589853 RCR589853:RCS589853 RMN589853:RMO589853 RWJ589853:RWK589853 SGF589853:SGG589853 SQB589853:SQC589853 SZX589853:SZY589853 TJT589853:TJU589853 TTP589853:TTQ589853 UDL589853:UDM589853 UNH589853:UNI589853 UXD589853:UXE589853 VGZ589853:VHA589853 VQV589853:VQW589853 WAR589853:WAS589853 WKN589853:WKO589853 WUJ589853:WUK589853 D655389:E655389 HX655389:HY655389 RT655389:RU655389 ABP655389:ABQ655389 ALL655389:ALM655389 AVH655389:AVI655389 BFD655389:BFE655389 BOZ655389:BPA655389 BYV655389:BYW655389 CIR655389:CIS655389 CSN655389:CSO655389 DCJ655389:DCK655389 DMF655389:DMG655389 DWB655389:DWC655389 EFX655389:EFY655389 EPT655389:EPU655389 EZP655389:EZQ655389 FJL655389:FJM655389 FTH655389:FTI655389 GDD655389:GDE655389 GMZ655389:GNA655389 GWV655389:GWW655389 HGR655389:HGS655389 HQN655389:HQO655389 IAJ655389:IAK655389 IKF655389:IKG655389 IUB655389:IUC655389 JDX655389:JDY655389 JNT655389:JNU655389 JXP655389:JXQ655389 KHL655389:KHM655389 KRH655389:KRI655389 LBD655389:LBE655389 LKZ655389:LLA655389 LUV655389:LUW655389 MER655389:MES655389 MON655389:MOO655389 MYJ655389:MYK655389 NIF655389:NIG655389 NSB655389:NSC655389 OBX655389:OBY655389 OLT655389:OLU655389 OVP655389:OVQ655389 PFL655389:PFM655389 PPH655389:PPI655389 PZD655389:PZE655389 QIZ655389:QJA655389 QSV655389:QSW655389 RCR655389:RCS655389 RMN655389:RMO655389 RWJ655389:RWK655389 SGF655389:SGG655389 SQB655389:SQC655389 SZX655389:SZY655389 TJT655389:TJU655389 TTP655389:TTQ655389 UDL655389:UDM655389 UNH655389:UNI655389 UXD655389:UXE655389 VGZ655389:VHA655389 VQV655389:VQW655389 WAR655389:WAS655389 WKN655389:WKO655389 WUJ655389:WUK655389 D720925:E720925 HX720925:HY720925 RT720925:RU720925 ABP720925:ABQ720925 ALL720925:ALM720925 AVH720925:AVI720925 BFD720925:BFE720925 BOZ720925:BPA720925 BYV720925:BYW720925 CIR720925:CIS720925 CSN720925:CSO720925 DCJ720925:DCK720925 DMF720925:DMG720925 DWB720925:DWC720925 EFX720925:EFY720925 EPT720925:EPU720925 EZP720925:EZQ720925 FJL720925:FJM720925 FTH720925:FTI720925 GDD720925:GDE720925 GMZ720925:GNA720925 GWV720925:GWW720925 HGR720925:HGS720925 HQN720925:HQO720925 IAJ720925:IAK720925 IKF720925:IKG720925 IUB720925:IUC720925 JDX720925:JDY720925 JNT720925:JNU720925 JXP720925:JXQ720925 KHL720925:KHM720925 KRH720925:KRI720925 LBD720925:LBE720925 LKZ720925:LLA720925 LUV720925:LUW720925 MER720925:MES720925 MON720925:MOO720925 MYJ720925:MYK720925 NIF720925:NIG720925 NSB720925:NSC720925 OBX720925:OBY720925 OLT720925:OLU720925 OVP720925:OVQ720925 PFL720925:PFM720925 PPH720925:PPI720925 PZD720925:PZE720925 QIZ720925:QJA720925 QSV720925:QSW720925 RCR720925:RCS720925 RMN720925:RMO720925 RWJ720925:RWK720925 SGF720925:SGG720925 SQB720925:SQC720925 SZX720925:SZY720925 TJT720925:TJU720925 TTP720925:TTQ720925 UDL720925:UDM720925 UNH720925:UNI720925 UXD720925:UXE720925 VGZ720925:VHA720925 VQV720925:VQW720925 WAR720925:WAS720925 WKN720925:WKO720925 WUJ720925:WUK720925 D786461:E786461 HX786461:HY786461 RT786461:RU786461 ABP786461:ABQ786461 ALL786461:ALM786461 AVH786461:AVI786461 BFD786461:BFE786461 BOZ786461:BPA786461 BYV786461:BYW786461 CIR786461:CIS786461 CSN786461:CSO786461 DCJ786461:DCK786461 DMF786461:DMG786461 DWB786461:DWC786461 EFX786461:EFY786461 EPT786461:EPU786461 EZP786461:EZQ786461 FJL786461:FJM786461 FTH786461:FTI786461 GDD786461:GDE786461 GMZ786461:GNA786461 GWV786461:GWW786461 HGR786461:HGS786461 HQN786461:HQO786461 IAJ786461:IAK786461 IKF786461:IKG786461 IUB786461:IUC786461 JDX786461:JDY786461 JNT786461:JNU786461 JXP786461:JXQ786461 KHL786461:KHM786461 KRH786461:KRI786461 LBD786461:LBE786461 LKZ786461:LLA786461 LUV786461:LUW786461 MER786461:MES786461 MON786461:MOO786461 MYJ786461:MYK786461 NIF786461:NIG786461 NSB786461:NSC786461 OBX786461:OBY786461 OLT786461:OLU786461 OVP786461:OVQ786461 PFL786461:PFM786461 PPH786461:PPI786461 PZD786461:PZE786461 QIZ786461:QJA786461 QSV786461:QSW786461 RCR786461:RCS786461 RMN786461:RMO786461 RWJ786461:RWK786461 SGF786461:SGG786461 SQB786461:SQC786461 SZX786461:SZY786461 TJT786461:TJU786461 TTP786461:TTQ786461 UDL786461:UDM786461 UNH786461:UNI786461 UXD786461:UXE786461 VGZ786461:VHA786461 VQV786461:VQW786461 WAR786461:WAS786461 WKN786461:WKO786461 WUJ786461:WUK786461 D851997:E851997 HX851997:HY851997 RT851997:RU851997 ABP851997:ABQ851997 ALL851997:ALM851997 AVH851997:AVI851997 BFD851997:BFE851997 BOZ851997:BPA851997 BYV851997:BYW851997 CIR851997:CIS851997 CSN851997:CSO851997 DCJ851997:DCK851997 DMF851997:DMG851997 DWB851997:DWC851997 EFX851997:EFY851997 EPT851997:EPU851997 EZP851997:EZQ851997 FJL851997:FJM851997 FTH851997:FTI851997 GDD851997:GDE851997 GMZ851997:GNA851997 GWV851997:GWW851997 HGR851997:HGS851997 HQN851997:HQO851997 IAJ851997:IAK851997 IKF851997:IKG851997 IUB851997:IUC851997 JDX851997:JDY851997 JNT851997:JNU851997 JXP851997:JXQ851997 KHL851997:KHM851997 KRH851997:KRI851997 LBD851997:LBE851997 LKZ851997:LLA851997 LUV851997:LUW851997 MER851997:MES851997 MON851997:MOO851997 MYJ851997:MYK851997 NIF851997:NIG851997 NSB851997:NSC851997 OBX851997:OBY851997 OLT851997:OLU851997 OVP851997:OVQ851997 PFL851997:PFM851997 PPH851997:PPI851997 PZD851997:PZE851997 QIZ851997:QJA851997 QSV851997:QSW851997 RCR851997:RCS851997 RMN851997:RMO851997 RWJ851997:RWK851997 SGF851997:SGG851997 SQB851997:SQC851997 SZX851997:SZY851997 TJT851997:TJU851997 TTP851997:TTQ851997 UDL851997:UDM851997 UNH851997:UNI851997 UXD851997:UXE851997 VGZ851997:VHA851997 VQV851997:VQW851997 WAR851997:WAS851997 WKN851997:WKO851997 WUJ851997:WUK851997 D917533:E917533 HX917533:HY917533 RT917533:RU917533 ABP917533:ABQ917533 ALL917533:ALM917533 AVH917533:AVI917533 BFD917533:BFE917533 BOZ917533:BPA917533 BYV917533:BYW917533 CIR917533:CIS917533 CSN917533:CSO917533 DCJ917533:DCK917533 DMF917533:DMG917533 DWB917533:DWC917533 EFX917533:EFY917533 EPT917533:EPU917533 EZP917533:EZQ917533 FJL917533:FJM917533 FTH917533:FTI917533 GDD917533:GDE917533 GMZ917533:GNA917533 GWV917533:GWW917533 HGR917533:HGS917533 HQN917533:HQO917533 IAJ917533:IAK917533 IKF917533:IKG917533 IUB917533:IUC917533 JDX917533:JDY917533 JNT917533:JNU917533 JXP917533:JXQ917533 KHL917533:KHM917533 KRH917533:KRI917533 LBD917533:LBE917533 LKZ917533:LLA917533 LUV917533:LUW917533 MER917533:MES917533 MON917533:MOO917533 MYJ917533:MYK917533 NIF917533:NIG917533 NSB917533:NSC917533 OBX917533:OBY917533 OLT917533:OLU917533 OVP917533:OVQ917533 PFL917533:PFM917533 PPH917533:PPI917533 PZD917533:PZE917533 QIZ917533:QJA917533 QSV917533:QSW917533 RCR917533:RCS917533 RMN917533:RMO917533 RWJ917533:RWK917533 SGF917533:SGG917533 SQB917533:SQC917533 SZX917533:SZY917533 TJT917533:TJU917533 TTP917533:TTQ917533 UDL917533:UDM917533 UNH917533:UNI917533 UXD917533:UXE917533 VGZ917533:VHA917533 VQV917533:VQW917533 WAR917533:WAS917533 WKN917533:WKO917533 WUJ917533:WUK917533 D983069:E983069 HX983069:HY983069 RT983069:RU983069 ABP983069:ABQ983069 ALL983069:ALM983069 AVH983069:AVI983069 BFD983069:BFE983069 BOZ983069:BPA983069 BYV983069:BYW983069 CIR983069:CIS983069 CSN983069:CSO983069 DCJ983069:DCK983069 DMF983069:DMG983069 DWB983069:DWC983069 EFX983069:EFY983069 EPT983069:EPU983069 EZP983069:EZQ983069 FJL983069:FJM983069 FTH983069:FTI983069 GDD983069:GDE983069 GMZ983069:GNA983069 GWV983069:GWW983069 HGR983069:HGS983069 HQN983069:HQO983069 IAJ983069:IAK983069 IKF983069:IKG983069 IUB983069:IUC983069 JDX983069:JDY983069 JNT983069:JNU983069 JXP983069:JXQ983069 KHL983069:KHM983069 KRH983069:KRI983069 LBD983069:LBE983069 LKZ983069:LLA983069 LUV983069:LUW983069 MER983069:MES983069 MON983069:MOO983069 MYJ983069:MYK983069 NIF983069:NIG983069 NSB983069:NSC983069 OBX983069:OBY983069 OLT983069:OLU983069 OVP983069:OVQ983069 PFL983069:PFM983069 PPH983069:PPI983069 PZD983069:PZE983069 QIZ983069:QJA983069 QSV983069:QSW983069 RCR983069:RCS983069 RMN983069:RMO983069 RWJ983069:RWK983069 SGF983069:SGG983069 SQB983069:SQC983069 SZX983069:SZY983069 TJT983069:TJU983069 TTP983069:TTQ983069 UDL983069:UDM983069 UNH983069:UNI983069 UXD983069:UXE983069 VGZ983069:VHA983069 VQV983069:VQW983069 WAR983069:WAS983069 WKN983069:WKO983069 WUJ983069:WUK983069 D92:E92 ID30:IE30 RZ30:SA30 ABV30:ABW30 ALR30:ALS30 AVN30:AVO30 BFJ30:BFK30 BPF30:BPG30 BZB30:BZC30 CIX30:CIY30 CST30:CSU30 DCP30:DCQ30 DML30:DMM30 DWH30:DWI30 EGD30:EGE30 EPZ30:EQA30 EZV30:EZW30 FJR30:FJS30 FTN30:FTO30 GDJ30:GDK30 GNF30:GNG30 GXB30:GXC30 HGX30:HGY30 HQT30:HQU30 IAP30:IAQ30 IKL30:IKM30 IUH30:IUI30 JED30:JEE30 JNZ30:JOA30 JXV30:JXW30 KHR30:KHS30 KRN30:KRO30 LBJ30:LBK30 LLF30:LLG30 LVB30:LVC30 MEX30:MEY30 MOT30:MOU30 MYP30:MYQ30 NIL30:NIM30 NSH30:NSI30 OCD30:OCE30 OLZ30:OMA30 OVV30:OVW30 PFR30:PFS30 PPN30:PPO30 PZJ30:PZK30 QJF30:QJG30 QTB30:QTC30 RCX30:RCY30 RMT30:RMU30 RWP30:RWQ30 SGL30:SGM30 SQH30:SQI30 TAD30:TAE30 TJZ30:TKA30 TTV30:TTW30 UDR30:UDS30 UNN30:UNO30 UXJ30:UXK30 VHF30:VHG30 VRB30:VRC30 WAX30:WAY30 WKT30:WKU30 WUP30:WUQ30 J65565:K65565 ID65565:IE65565 RZ65565:SA65565 ABV65565:ABW65565 ALR65565:ALS65565 AVN65565:AVO65565 BFJ65565:BFK65565 BPF65565:BPG65565 BZB65565:BZC65565 CIX65565:CIY65565 CST65565:CSU65565 DCP65565:DCQ65565 DML65565:DMM65565 DWH65565:DWI65565 EGD65565:EGE65565 EPZ65565:EQA65565 EZV65565:EZW65565 FJR65565:FJS65565 FTN65565:FTO65565 GDJ65565:GDK65565 GNF65565:GNG65565 GXB65565:GXC65565 HGX65565:HGY65565 HQT65565:HQU65565 IAP65565:IAQ65565 IKL65565:IKM65565 IUH65565:IUI65565 JED65565:JEE65565 JNZ65565:JOA65565 JXV65565:JXW65565 KHR65565:KHS65565 KRN65565:KRO65565 LBJ65565:LBK65565 LLF65565:LLG65565 LVB65565:LVC65565 MEX65565:MEY65565 MOT65565:MOU65565 MYP65565:MYQ65565 NIL65565:NIM65565 NSH65565:NSI65565 OCD65565:OCE65565 OLZ65565:OMA65565 OVV65565:OVW65565 PFR65565:PFS65565 PPN65565:PPO65565 PZJ65565:PZK65565 QJF65565:QJG65565 QTB65565:QTC65565 RCX65565:RCY65565 RMT65565:RMU65565 RWP65565:RWQ65565 SGL65565:SGM65565 SQH65565:SQI65565 TAD65565:TAE65565 TJZ65565:TKA65565 TTV65565:TTW65565 UDR65565:UDS65565 UNN65565:UNO65565 UXJ65565:UXK65565 VHF65565:VHG65565 VRB65565:VRC65565 WAX65565:WAY65565 WKT65565:WKU65565 WUP65565:WUQ65565 J131101:K131101 ID131101:IE131101 RZ131101:SA131101 ABV131101:ABW131101 ALR131101:ALS131101 AVN131101:AVO131101 BFJ131101:BFK131101 BPF131101:BPG131101 BZB131101:BZC131101 CIX131101:CIY131101 CST131101:CSU131101 DCP131101:DCQ131101 DML131101:DMM131101 DWH131101:DWI131101 EGD131101:EGE131101 EPZ131101:EQA131101 EZV131101:EZW131101 FJR131101:FJS131101 FTN131101:FTO131101 GDJ131101:GDK131101 GNF131101:GNG131101 GXB131101:GXC131101 HGX131101:HGY131101 HQT131101:HQU131101 IAP131101:IAQ131101 IKL131101:IKM131101 IUH131101:IUI131101 JED131101:JEE131101 JNZ131101:JOA131101 JXV131101:JXW131101 KHR131101:KHS131101 KRN131101:KRO131101 LBJ131101:LBK131101 LLF131101:LLG131101 LVB131101:LVC131101 MEX131101:MEY131101 MOT131101:MOU131101 MYP131101:MYQ131101 NIL131101:NIM131101 NSH131101:NSI131101 OCD131101:OCE131101 OLZ131101:OMA131101 OVV131101:OVW131101 PFR131101:PFS131101 PPN131101:PPO131101 PZJ131101:PZK131101 QJF131101:QJG131101 QTB131101:QTC131101 RCX131101:RCY131101 RMT131101:RMU131101 RWP131101:RWQ131101 SGL131101:SGM131101 SQH131101:SQI131101 TAD131101:TAE131101 TJZ131101:TKA131101 TTV131101:TTW131101 UDR131101:UDS131101 UNN131101:UNO131101 UXJ131101:UXK131101 VHF131101:VHG131101 VRB131101:VRC131101 WAX131101:WAY131101 WKT131101:WKU131101 WUP131101:WUQ131101 J196637:K196637 ID196637:IE196637 RZ196637:SA196637 ABV196637:ABW196637 ALR196637:ALS196637 AVN196637:AVO196637 BFJ196637:BFK196637 BPF196637:BPG196637 BZB196637:BZC196637 CIX196637:CIY196637 CST196637:CSU196637 DCP196637:DCQ196637 DML196637:DMM196637 DWH196637:DWI196637 EGD196637:EGE196637 EPZ196637:EQA196637 EZV196637:EZW196637 FJR196637:FJS196637 FTN196637:FTO196637 GDJ196637:GDK196637 GNF196637:GNG196637 GXB196637:GXC196637 HGX196637:HGY196637 HQT196637:HQU196637 IAP196637:IAQ196637 IKL196637:IKM196637 IUH196637:IUI196637 JED196637:JEE196637 JNZ196637:JOA196637 JXV196637:JXW196637 KHR196637:KHS196637 KRN196637:KRO196637 LBJ196637:LBK196637 LLF196637:LLG196637 LVB196637:LVC196637 MEX196637:MEY196637 MOT196637:MOU196637 MYP196637:MYQ196637 NIL196637:NIM196637 NSH196637:NSI196637 OCD196637:OCE196637 OLZ196637:OMA196637 OVV196637:OVW196637 PFR196637:PFS196637 PPN196637:PPO196637 PZJ196637:PZK196637 QJF196637:QJG196637 QTB196637:QTC196637 RCX196637:RCY196637 RMT196637:RMU196637 RWP196637:RWQ196637 SGL196637:SGM196637 SQH196637:SQI196637 TAD196637:TAE196637 TJZ196637:TKA196637 TTV196637:TTW196637 UDR196637:UDS196637 UNN196637:UNO196637 UXJ196637:UXK196637 VHF196637:VHG196637 VRB196637:VRC196637 WAX196637:WAY196637 WKT196637:WKU196637 WUP196637:WUQ196637 J262173:K262173 ID262173:IE262173 RZ262173:SA262173 ABV262173:ABW262173 ALR262173:ALS262173 AVN262173:AVO262173 BFJ262173:BFK262173 BPF262173:BPG262173 BZB262173:BZC262173 CIX262173:CIY262173 CST262173:CSU262173 DCP262173:DCQ262173 DML262173:DMM262173 DWH262173:DWI262173 EGD262173:EGE262173 EPZ262173:EQA262173 EZV262173:EZW262173 FJR262173:FJS262173 FTN262173:FTO262173 GDJ262173:GDK262173 GNF262173:GNG262173 GXB262173:GXC262173 HGX262173:HGY262173 HQT262173:HQU262173 IAP262173:IAQ262173 IKL262173:IKM262173 IUH262173:IUI262173 JED262173:JEE262173 JNZ262173:JOA262173 JXV262173:JXW262173 KHR262173:KHS262173 KRN262173:KRO262173 LBJ262173:LBK262173 LLF262173:LLG262173 LVB262173:LVC262173 MEX262173:MEY262173 MOT262173:MOU262173 MYP262173:MYQ262173 NIL262173:NIM262173 NSH262173:NSI262173 OCD262173:OCE262173 OLZ262173:OMA262173 OVV262173:OVW262173 PFR262173:PFS262173 PPN262173:PPO262173 PZJ262173:PZK262173 QJF262173:QJG262173 QTB262173:QTC262173 RCX262173:RCY262173 RMT262173:RMU262173 RWP262173:RWQ262173 SGL262173:SGM262173 SQH262173:SQI262173 TAD262173:TAE262173 TJZ262173:TKA262173 TTV262173:TTW262173 UDR262173:UDS262173 UNN262173:UNO262173 UXJ262173:UXK262173 VHF262173:VHG262173 VRB262173:VRC262173 WAX262173:WAY262173 WKT262173:WKU262173 WUP262173:WUQ262173 J327709:K327709 ID327709:IE327709 RZ327709:SA327709 ABV327709:ABW327709 ALR327709:ALS327709 AVN327709:AVO327709 BFJ327709:BFK327709 BPF327709:BPG327709 BZB327709:BZC327709 CIX327709:CIY327709 CST327709:CSU327709 DCP327709:DCQ327709 DML327709:DMM327709 DWH327709:DWI327709 EGD327709:EGE327709 EPZ327709:EQA327709 EZV327709:EZW327709 FJR327709:FJS327709 FTN327709:FTO327709 GDJ327709:GDK327709 GNF327709:GNG327709 GXB327709:GXC327709 HGX327709:HGY327709 HQT327709:HQU327709 IAP327709:IAQ327709 IKL327709:IKM327709 IUH327709:IUI327709 JED327709:JEE327709 JNZ327709:JOA327709 JXV327709:JXW327709 KHR327709:KHS327709 KRN327709:KRO327709 LBJ327709:LBK327709 LLF327709:LLG327709 LVB327709:LVC327709 MEX327709:MEY327709 MOT327709:MOU327709 MYP327709:MYQ327709 NIL327709:NIM327709 NSH327709:NSI327709 OCD327709:OCE327709 OLZ327709:OMA327709 OVV327709:OVW327709 PFR327709:PFS327709 PPN327709:PPO327709 PZJ327709:PZK327709 QJF327709:QJG327709 QTB327709:QTC327709 RCX327709:RCY327709 RMT327709:RMU327709 RWP327709:RWQ327709 SGL327709:SGM327709 SQH327709:SQI327709 TAD327709:TAE327709 TJZ327709:TKA327709 TTV327709:TTW327709 UDR327709:UDS327709 UNN327709:UNO327709 UXJ327709:UXK327709 VHF327709:VHG327709 VRB327709:VRC327709 WAX327709:WAY327709 WKT327709:WKU327709 WUP327709:WUQ327709 J393245:K393245 ID393245:IE393245 RZ393245:SA393245 ABV393245:ABW393245 ALR393245:ALS393245 AVN393245:AVO393245 BFJ393245:BFK393245 BPF393245:BPG393245 BZB393245:BZC393245 CIX393245:CIY393245 CST393245:CSU393245 DCP393245:DCQ393245 DML393245:DMM393245 DWH393245:DWI393245 EGD393245:EGE393245 EPZ393245:EQA393245 EZV393245:EZW393245 FJR393245:FJS393245 FTN393245:FTO393245 GDJ393245:GDK393245 GNF393245:GNG393245 GXB393245:GXC393245 HGX393245:HGY393245 HQT393245:HQU393245 IAP393245:IAQ393245 IKL393245:IKM393245 IUH393245:IUI393245 JED393245:JEE393245 JNZ393245:JOA393245 JXV393245:JXW393245 KHR393245:KHS393245 KRN393245:KRO393245 LBJ393245:LBK393245 LLF393245:LLG393245 LVB393245:LVC393245 MEX393245:MEY393245 MOT393245:MOU393245 MYP393245:MYQ393245 NIL393245:NIM393245 NSH393245:NSI393245 OCD393245:OCE393245 OLZ393245:OMA393245 OVV393245:OVW393245 PFR393245:PFS393245 PPN393245:PPO393245 PZJ393245:PZK393245 QJF393245:QJG393245 QTB393245:QTC393245 RCX393245:RCY393245 RMT393245:RMU393245 RWP393245:RWQ393245 SGL393245:SGM393245 SQH393245:SQI393245 TAD393245:TAE393245 TJZ393245:TKA393245 TTV393245:TTW393245 UDR393245:UDS393245 UNN393245:UNO393245 UXJ393245:UXK393245 VHF393245:VHG393245 VRB393245:VRC393245 WAX393245:WAY393245 WKT393245:WKU393245 WUP393245:WUQ393245 J458781:K458781 ID458781:IE458781 RZ458781:SA458781 ABV458781:ABW458781 ALR458781:ALS458781 AVN458781:AVO458781 BFJ458781:BFK458781 BPF458781:BPG458781 BZB458781:BZC458781 CIX458781:CIY458781 CST458781:CSU458781 DCP458781:DCQ458781 DML458781:DMM458781 DWH458781:DWI458781 EGD458781:EGE458781 EPZ458781:EQA458781 EZV458781:EZW458781 FJR458781:FJS458781 FTN458781:FTO458781 GDJ458781:GDK458781 GNF458781:GNG458781 GXB458781:GXC458781 HGX458781:HGY458781 HQT458781:HQU458781 IAP458781:IAQ458781 IKL458781:IKM458781 IUH458781:IUI458781 JED458781:JEE458781 JNZ458781:JOA458781 JXV458781:JXW458781 KHR458781:KHS458781 KRN458781:KRO458781 LBJ458781:LBK458781 LLF458781:LLG458781 LVB458781:LVC458781 MEX458781:MEY458781 MOT458781:MOU458781 MYP458781:MYQ458781 NIL458781:NIM458781 NSH458781:NSI458781 OCD458781:OCE458781 OLZ458781:OMA458781 OVV458781:OVW458781 PFR458781:PFS458781 PPN458781:PPO458781 PZJ458781:PZK458781 QJF458781:QJG458781 QTB458781:QTC458781 RCX458781:RCY458781 RMT458781:RMU458781 RWP458781:RWQ458781 SGL458781:SGM458781 SQH458781:SQI458781 TAD458781:TAE458781 TJZ458781:TKA458781 TTV458781:TTW458781 UDR458781:UDS458781 UNN458781:UNO458781 UXJ458781:UXK458781 VHF458781:VHG458781 VRB458781:VRC458781 WAX458781:WAY458781 WKT458781:WKU458781 WUP458781:WUQ458781 J524317:K524317 ID524317:IE524317 RZ524317:SA524317 ABV524317:ABW524317 ALR524317:ALS524317 AVN524317:AVO524317 BFJ524317:BFK524317 BPF524317:BPG524317 BZB524317:BZC524317 CIX524317:CIY524317 CST524317:CSU524317 DCP524317:DCQ524317 DML524317:DMM524317 DWH524317:DWI524317 EGD524317:EGE524317 EPZ524317:EQA524317 EZV524317:EZW524317 FJR524317:FJS524317 FTN524317:FTO524317 GDJ524317:GDK524317 GNF524317:GNG524317 GXB524317:GXC524317 HGX524317:HGY524317 HQT524317:HQU524317 IAP524317:IAQ524317 IKL524317:IKM524317 IUH524317:IUI524317 JED524317:JEE524317 JNZ524317:JOA524317 JXV524317:JXW524317 KHR524317:KHS524317 KRN524317:KRO524317 LBJ524317:LBK524317 LLF524317:LLG524317 LVB524317:LVC524317 MEX524317:MEY524317 MOT524317:MOU524317 MYP524317:MYQ524317 NIL524317:NIM524317 NSH524317:NSI524317 OCD524317:OCE524317 OLZ524317:OMA524317 OVV524317:OVW524317 PFR524317:PFS524317 PPN524317:PPO524317 PZJ524317:PZK524317 QJF524317:QJG524317 QTB524317:QTC524317 RCX524317:RCY524317 RMT524317:RMU524317 RWP524317:RWQ524317 SGL524317:SGM524317 SQH524317:SQI524317 TAD524317:TAE524317 TJZ524317:TKA524317 TTV524317:TTW524317 UDR524317:UDS524317 UNN524317:UNO524317 UXJ524317:UXK524317 VHF524317:VHG524317 VRB524317:VRC524317 WAX524317:WAY524317 WKT524317:WKU524317 WUP524317:WUQ524317 J589853:K589853 ID589853:IE589853 RZ589853:SA589853 ABV589853:ABW589853 ALR589853:ALS589853 AVN589853:AVO589853 BFJ589853:BFK589853 BPF589853:BPG589853 BZB589853:BZC589853 CIX589853:CIY589853 CST589853:CSU589853 DCP589853:DCQ589853 DML589853:DMM589853 DWH589853:DWI589853 EGD589853:EGE589853 EPZ589853:EQA589853 EZV589853:EZW589853 FJR589853:FJS589853 FTN589853:FTO589853 GDJ589853:GDK589853 GNF589853:GNG589853 GXB589853:GXC589853 HGX589853:HGY589853 HQT589853:HQU589853 IAP589853:IAQ589853 IKL589853:IKM589853 IUH589853:IUI589853 JED589853:JEE589853 JNZ589853:JOA589853 JXV589853:JXW589853 KHR589853:KHS589853 KRN589853:KRO589853 LBJ589853:LBK589853 LLF589853:LLG589853 LVB589853:LVC589853 MEX589853:MEY589853 MOT589853:MOU589853 MYP589853:MYQ589853 NIL589853:NIM589853 NSH589853:NSI589853 OCD589853:OCE589853 OLZ589853:OMA589853 OVV589853:OVW589853 PFR589853:PFS589853 PPN589853:PPO589853 PZJ589853:PZK589853 QJF589853:QJG589853 QTB589853:QTC589853 RCX589853:RCY589853 RMT589853:RMU589853 RWP589853:RWQ589853 SGL589853:SGM589853 SQH589853:SQI589853 TAD589853:TAE589853 TJZ589853:TKA589853 TTV589853:TTW589853 UDR589853:UDS589853 UNN589853:UNO589853 UXJ589853:UXK589853 VHF589853:VHG589853 VRB589853:VRC589853 WAX589853:WAY589853 WKT589853:WKU589853 WUP589853:WUQ589853 J655389:K655389 ID655389:IE655389 RZ655389:SA655389 ABV655389:ABW655389 ALR655389:ALS655389 AVN655389:AVO655389 BFJ655389:BFK655389 BPF655389:BPG655389 BZB655389:BZC655389 CIX655389:CIY655389 CST655389:CSU655389 DCP655389:DCQ655389 DML655389:DMM655389 DWH655389:DWI655389 EGD655389:EGE655389 EPZ655389:EQA655389 EZV655389:EZW655389 FJR655389:FJS655389 FTN655389:FTO655389 GDJ655389:GDK655389 GNF655389:GNG655389 GXB655389:GXC655389 HGX655389:HGY655389 HQT655389:HQU655389 IAP655389:IAQ655389 IKL655389:IKM655389 IUH655389:IUI655389 JED655389:JEE655389 JNZ655389:JOA655389 JXV655389:JXW655389 KHR655389:KHS655389 KRN655389:KRO655389 LBJ655389:LBK655389 LLF655389:LLG655389 LVB655389:LVC655389 MEX655389:MEY655389 MOT655389:MOU655389 MYP655389:MYQ655389 NIL655389:NIM655389 NSH655389:NSI655389 OCD655389:OCE655389 OLZ655389:OMA655389 OVV655389:OVW655389 PFR655389:PFS655389 PPN655389:PPO655389 PZJ655389:PZK655389 QJF655389:QJG655389 QTB655389:QTC655389 RCX655389:RCY655389 RMT655389:RMU655389 RWP655389:RWQ655389 SGL655389:SGM655389 SQH655389:SQI655389 TAD655389:TAE655389 TJZ655389:TKA655389 TTV655389:TTW655389 UDR655389:UDS655389 UNN655389:UNO655389 UXJ655389:UXK655389 VHF655389:VHG655389 VRB655389:VRC655389 WAX655389:WAY655389 WKT655389:WKU655389 WUP655389:WUQ655389 J720925:K720925 ID720925:IE720925 RZ720925:SA720925 ABV720925:ABW720925 ALR720925:ALS720925 AVN720925:AVO720925 BFJ720925:BFK720925 BPF720925:BPG720925 BZB720925:BZC720925 CIX720925:CIY720925 CST720925:CSU720925 DCP720925:DCQ720925 DML720925:DMM720925 DWH720925:DWI720925 EGD720925:EGE720925 EPZ720925:EQA720925 EZV720925:EZW720925 FJR720925:FJS720925 FTN720925:FTO720925 GDJ720925:GDK720925 GNF720925:GNG720925 GXB720925:GXC720925 HGX720925:HGY720925 HQT720925:HQU720925 IAP720925:IAQ720925 IKL720925:IKM720925 IUH720925:IUI720925 JED720925:JEE720925 JNZ720925:JOA720925 JXV720925:JXW720925 KHR720925:KHS720925 KRN720925:KRO720925 LBJ720925:LBK720925 LLF720925:LLG720925 LVB720925:LVC720925 MEX720925:MEY720925 MOT720925:MOU720925 MYP720925:MYQ720925 NIL720925:NIM720925 NSH720925:NSI720925 OCD720925:OCE720925 OLZ720925:OMA720925 OVV720925:OVW720925 PFR720925:PFS720925 PPN720925:PPO720925 PZJ720925:PZK720925 QJF720925:QJG720925 QTB720925:QTC720925 RCX720925:RCY720925 RMT720925:RMU720925 RWP720925:RWQ720925 SGL720925:SGM720925 SQH720925:SQI720925 TAD720925:TAE720925 TJZ720925:TKA720925 TTV720925:TTW720925 UDR720925:UDS720925 UNN720925:UNO720925 UXJ720925:UXK720925 VHF720925:VHG720925 VRB720925:VRC720925 WAX720925:WAY720925 WKT720925:WKU720925 WUP720925:WUQ720925 J786461:K786461 ID786461:IE786461 RZ786461:SA786461 ABV786461:ABW786461 ALR786461:ALS786461 AVN786461:AVO786461 BFJ786461:BFK786461 BPF786461:BPG786461 BZB786461:BZC786461 CIX786461:CIY786461 CST786461:CSU786461 DCP786461:DCQ786461 DML786461:DMM786461 DWH786461:DWI786461 EGD786461:EGE786461 EPZ786461:EQA786461 EZV786461:EZW786461 FJR786461:FJS786461 FTN786461:FTO786461 GDJ786461:GDK786461 GNF786461:GNG786461 GXB786461:GXC786461 HGX786461:HGY786461 HQT786461:HQU786461 IAP786461:IAQ786461 IKL786461:IKM786461 IUH786461:IUI786461 JED786461:JEE786461 JNZ786461:JOA786461 JXV786461:JXW786461 KHR786461:KHS786461 KRN786461:KRO786461 LBJ786461:LBK786461 LLF786461:LLG786461 LVB786461:LVC786461 MEX786461:MEY786461 MOT786461:MOU786461 MYP786461:MYQ786461 NIL786461:NIM786461 NSH786461:NSI786461 OCD786461:OCE786461 OLZ786461:OMA786461 OVV786461:OVW786461 PFR786461:PFS786461 PPN786461:PPO786461 PZJ786461:PZK786461 QJF786461:QJG786461 QTB786461:QTC786461 RCX786461:RCY786461 RMT786461:RMU786461 RWP786461:RWQ786461 SGL786461:SGM786461 SQH786461:SQI786461 TAD786461:TAE786461 TJZ786461:TKA786461 TTV786461:TTW786461 UDR786461:UDS786461 UNN786461:UNO786461 UXJ786461:UXK786461 VHF786461:VHG786461 VRB786461:VRC786461 WAX786461:WAY786461 WKT786461:WKU786461 WUP786461:WUQ786461 J851997:K851997 ID851997:IE851997 RZ851997:SA851997 ABV851997:ABW851997 ALR851997:ALS851997 AVN851997:AVO851997 BFJ851997:BFK851997 BPF851997:BPG851997 BZB851997:BZC851997 CIX851997:CIY851997 CST851997:CSU851997 DCP851997:DCQ851997 DML851997:DMM851997 DWH851997:DWI851997 EGD851997:EGE851997 EPZ851997:EQA851997 EZV851997:EZW851997 FJR851997:FJS851997 FTN851997:FTO851997 GDJ851997:GDK851997 GNF851997:GNG851997 GXB851997:GXC851997 HGX851997:HGY851997 HQT851997:HQU851997 IAP851997:IAQ851997 IKL851997:IKM851997 IUH851997:IUI851997 JED851997:JEE851997 JNZ851997:JOA851997 JXV851997:JXW851997 KHR851997:KHS851997 KRN851997:KRO851997 LBJ851997:LBK851997 LLF851997:LLG851997 LVB851997:LVC851997 MEX851997:MEY851997 MOT851997:MOU851997 MYP851997:MYQ851997 NIL851997:NIM851997 NSH851997:NSI851997 OCD851997:OCE851997 OLZ851997:OMA851997 OVV851997:OVW851997 PFR851997:PFS851997 PPN851997:PPO851997 PZJ851997:PZK851997 QJF851997:QJG851997 QTB851997:QTC851997 RCX851997:RCY851997 RMT851997:RMU851997 RWP851997:RWQ851997 SGL851997:SGM851997 SQH851997:SQI851997 TAD851997:TAE851997 TJZ851997:TKA851997 TTV851997:TTW851997 UDR851997:UDS851997 UNN851997:UNO851997 UXJ851997:UXK851997 VHF851997:VHG851997 VRB851997:VRC851997 WAX851997:WAY851997 WKT851997:WKU851997 WUP851997:WUQ851997 J917533:K917533 ID917533:IE917533 RZ917533:SA917533 ABV917533:ABW917533 ALR917533:ALS917533 AVN917533:AVO917533 BFJ917533:BFK917533 BPF917533:BPG917533 BZB917533:BZC917533 CIX917533:CIY917533 CST917533:CSU917533 DCP917533:DCQ917533 DML917533:DMM917533 DWH917533:DWI917533 EGD917533:EGE917533 EPZ917533:EQA917533 EZV917533:EZW917533 FJR917533:FJS917533 FTN917533:FTO917533 GDJ917533:GDK917533 GNF917533:GNG917533 GXB917533:GXC917533 HGX917533:HGY917533 HQT917533:HQU917533 IAP917533:IAQ917533 IKL917533:IKM917533 IUH917533:IUI917533 JED917533:JEE917533 JNZ917533:JOA917533 JXV917533:JXW917533 KHR917533:KHS917533 KRN917533:KRO917533 LBJ917533:LBK917533 LLF917533:LLG917533 LVB917533:LVC917533 MEX917533:MEY917533 MOT917533:MOU917533 MYP917533:MYQ917533 NIL917533:NIM917533 NSH917533:NSI917533 OCD917533:OCE917533 OLZ917533:OMA917533 OVV917533:OVW917533 PFR917533:PFS917533 PPN917533:PPO917533 PZJ917533:PZK917533 QJF917533:QJG917533 QTB917533:QTC917533 RCX917533:RCY917533 RMT917533:RMU917533 RWP917533:RWQ917533 SGL917533:SGM917533 SQH917533:SQI917533 TAD917533:TAE917533 TJZ917533:TKA917533 TTV917533:TTW917533 UDR917533:UDS917533 UNN917533:UNO917533 UXJ917533:UXK917533 VHF917533:VHG917533 VRB917533:VRC917533 WAX917533:WAY917533 WKT917533:WKU917533 WUP917533:WUQ917533 J983069:K983069 ID983069:IE983069 RZ983069:SA983069 ABV983069:ABW983069 ALR983069:ALS983069 AVN983069:AVO983069 BFJ983069:BFK983069 BPF983069:BPG983069 BZB983069:BZC983069 CIX983069:CIY983069 CST983069:CSU983069 DCP983069:DCQ983069 DML983069:DMM983069 DWH983069:DWI983069 EGD983069:EGE983069 EPZ983069:EQA983069 EZV983069:EZW983069 FJR983069:FJS983069 FTN983069:FTO983069 GDJ983069:GDK983069 GNF983069:GNG983069 GXB983069:GXC983069 HGX983069:HGY983069 HQT983069:HQU983069 IAP983069:IAQ983069 IKL983069:IKM983069 IUH983069:IUI983069 JED983069:JEE983069 JNZ983069:JOA983069 JXV983069:JXW983069 KHR983069:KHS983069 KRN983069:KRO983069 LBJ983069:LBK983069 LLF983069:LLG983069 LVB983069:LVC983069 MEX983069:MEY983069 MOT983069:MOU983069 MYP983069:MYQ983069 NIL983069:NIM983069 NSH983069:NSI983069 OCD983069:OCE983069 OLZ983069:OMA983069 OVV983069:OVW983069 PFR983069:PFS983069 PPN983069:PPO983069 PZJ983069:PZK983069 QJF983069:QJG983069 QTB983069:QTC983069 RCX983069:RCY983069 RMT983069:RMU983069 RWP983069:RWQ983069 SGL983069:SGM983069 SQH983069:SQI983069 TAD983069:TAE983069 TJZ983069:TKA983069 TTV983069:TTW983069 UDR983069:UDS983069 UNN983069:UNO983069 UXJ983069:UXK983069 VHF983069:VHG983069 VRB983069:VRC983069 WAX983069:WAY983069 WKT983069:WKU983069 WUP983069:WUQ983069 D61:E61 J30:K30 J61:K61 J92:K92" xr:uid="{00000000-0002-0000-0B00-000000000000}">
      <formula1>"〇"</formula1>
    </dataValidation>
    <dataValidation type="list" allowBlank="1" showInputMessage="1" showErrorMessage="1" prompt="該当の区分に〇を入れてください" sqref="J94:K94 HX7:HY29 RT7:RU29 ABP7:ABQ29 ALL7:ALM29 AVH7:AVI29 BFD7:BFE29 BOZ7:BPA29 BYV7:BYW29 CIR7:CIS29 CSN7:CSO29 DCJ7:DCK29 DMF7:DMG29 DWB7:DWC29 EFX7:EFY29 EPT7:EPU29 EZP7:EZQ29 FJL7:FJM29 FTH7:FTI29 GDD7:GDE29 GMZ7:GNA29 GWV7:GWW29 HGR7:HGS29 HQN7:HQO29 IAJ7:IAK29 IKF7:IKG29 IUB7:IUC29 JDX7:JDY29 JNT7:JNU29 JXP7:JXQ29 KHL7:KHM29 KRH7:KRI29 LBD7:LBE29 LKZ7:LLA29 LUV7:LUW29 MER7:MES29 MON7:MOO29 MYJ7:MYK29 NIF7:NIG29 NSB7:NSC29 OBX7:OBY29 OLT7:OLU29 OVP7:OVQ29 PFL7:PFM29 PPH7:PPI29 PZD7:PZE29 QIZ7:QJA29 QSV7:QSW29 RCR7:RCS29 RMN7:RMO29 RWJ7:RWK29 SGF7:SGG29 SQB7:SQC29 SZX7:SZY29 TJT7:TJU29 TTP7:TTQ29 UDL7:UDM29 UNH7:UNI29 UXD7:UXE29 VGZ7:VHA29 VQV7:VQW29 WAR7:WAS29 WKN7:WKO29 WUJ7:WUK29 D65542:E65564 HX65542:HY65564 RT65542:RU65564 ABP65542:ABQ65564 ALL65542:ALM65564 AVH65542:AVI65564 BFD65542:BFE65564 BOZ65542:BPA65564 BYV65542:BYW65564 CIR65542:CIS65564 CSN65542:CSO65564 DCJ65542:DCK65564 DMF65542:DMG65564 DWB65542:DWC65564 EFX65542:EFY65564 EPT65542:EPU65564 EZP65542:EZQ65564 FJL65542:FJM65564 FTH65542:FTI65564 GDD65542:GDE65564 GMZ65542:GNA65564 GWV65542:GWW65564 HGR65542:HGS65564 HQN65542:HQO65564 IAJ65542:IAK65564 IKF65542:IKG65564 IUB65542:IUC65564 JDX65542:JDY65564 JNT65542:JNU65564 JXP65542:JXQ65564 KHL65542:KHM65564 KRH65542:KRI65564 LBD65542:LBE65564 LKZ65542:LLA65564 LUV65542:LUW65564 MER65542:MES65564 MON65542:MOO65564 MYJ65542:MYK65564 NIF65542:NIG65564 NSB65542:NSC65564 OBX65542:OBY65564 OLT65542:OLU65564 OVP65542:OVQ65564 PFL65542:PFM65564 PPH65542:PPI65564 PZD65542:PZE65564 QIZ65542:QJA65564 QSV65542:QSW65564 RCR65542:RCS65564 RMN65542:RMO65564 RWJ65542:RWK65564 SGF65542:SGG65564 SQB65542:SQC65564 SZX65542:SZY65564 TJT65542:TJU65564 TTP65542:TTQ65564 UDL65542:UDM65564 UNH65542:UNI65564 UXD65542:UXE65564 VGZ65542:VHA65564 VQV65542:VQW65564 WAR65542:WAS65564 WKN65542:WKO65564 WUJ65542:WUK65564 D131078:E131100 HX131078:HY131100 RT131078:RU131100 ABP131078:ABQ131100 ALL131078:ALM131100 AVH131078:AVI131100 BFD131078:BFE131100 BOZ131078:BPA131100 BYV131078:BYW131100 CIR131078:CIS131100 CSN131078:CSO131100 DCJ131078:DCK131100 DMF131078:DMG131100 DWB131078:DWC131100 EFX131078:EFY131100 EPT131078:EPU131100 EZP131078:EZQ131100 FJL131078:FJM131100 FTH131078:FTI131100 GDD131078:GDE131100 GMZ131078:GNA131100 GWV131078:GWW131100 HGR131078:HGS131100 HQN131078:HQO131100 IAJ131078:IAK131100 IKF131078:IKG131100 IUB131078:IUC131100 JDX131078:JDY131100 JNT131078:JNU131100 JXP131078:JXQ131100 KHL131078:KHM131100 KRH131078:KRI131100 LBD131078:LBE131100 LKZ131078:LLA131100 LUV131078:LUW131100 MER131078:MES131100 MON131078:MOO131100 MYJ131078:MYK131100 NIF131078:NIG131100 NSB131078:NSC131100 OBX131078:OBY131100 OLT131078:OLU131100 OVP131078:OVQ131100 PFL131078:PFM131100 PPH131078:PPI131100 PZD131078:PZE131100 QIZ131078:QJA131100 QSV131078:QSW131100 RCR131078:RCS131100 RMN131078:RMO131100 RWJ131078:RWK131100 SGF131078:SGG131100 SQB131078:SQC131100 SZX131078:SZY131100 TJT131078:TJU131100 TTP131078:TTQ131100 UDL131078:UDM131100 UNH131078:UNI131100 UXD131078:UXE131100 VGZ131078:VHA131100 VQV131078:VQW131100 WAR131078:WAS131100 WKN131078:WKO131100 WUJ131078:WUK131100 D196614:E196636 HX196614:HY196636 RT196614:RU196636 ABP196614:ABQ196636 ALL196614:ALM196636 AVH196614:AVI196636 BFD196614:BFE196636 BOZ196614:BPA196636 BYV196614:BYW196636 CIR196614:CIS196636 CSN196614:CSO196636 DCJ196614:DCK196636 DMF196614:DMG196636 DWB196614:DWC196636 EFX196614:EFY196636 EPT196614:EPU196636 EZP196614:EZQ196636 FJL196614:FJM196636 FTH196614:FTI196636 GDD196614:GDE196636 GMZ196614:GNA196636 GWV196614:GWW196636 HGR196614:HGS196636 HQN196614:HQO196636 IAJ196614:IAK196636 IKF196614:IKG196636 IUB196614:IUC196636 JDX196614:JDY196636 JNT196614:JNU196636 JXP196614:JXQ196636 KHL196614:KHM196636 KRH196614:KRI196636 LBD196614:LBE196636 LKZ196614:LLA196636 LUV196614:LUW196636 MER196614:MES196636 MON196614:MOO196636 MYJ196614:MYK196636 NIF196614:NIG196636 NSB196614:NSC196636 OBX196614:OBY196636 OLT196614:OLU196636 OVP196614:OVQ196636 PFL196614:PFM196636 PPH196614:PPI196636 PZD196614:PZE196636 QIZ196614:QJA196636 QSV196614:QSW196636 RCR196614:RCS196636 RMN196614:RMO196636 RWJ196614:RWK196636 SGF196614:SGG196636 SQB196614:SQC196636 SZX196614:SZY196636 TJT196614:TJU196636 TTP196614:TTQ196636 UDL196614:UDM196636 UNH196614:UNI196636 UXD196614:UXE196636 VGZ196614:VHA196636 VQV196614:VQW196636 WAR196614:WAS196636 WKN196614:WKO196636 WUJ196614:WUK196636 D262150:E262172 HX262150:HY262172 RT262150:RU262172 ABP262150:ABQ262172 ALL262150:ALM262172 AVH262150:AVI262172 BFD262150:BFE262172 BOZ262150:BPA262172 BYV262150:BYW262172 CIR262150:CIS262172 CSN262150:CSO262172 DCJ262150:DCK262172 DMF262150:DMG262172 DWB262150:DWC262172 EFX262150:EFY262172 EPT262150:EPU262172 EZP262150:EZQ262172 FJL262150:FJM262172 FTH262150:FTI262172 GDD262150:GDE262172 GMZ262150:GNA262172 GWV262150:GWW262172 HGR262150:HGS262172 HQN262150:HQO262172 IAJ262150:IAK262172 IKF262150:IKG262172 IUB262150:IUC262172 JDX262150:JDY262172 JNT262150:JNU262172 JXP262150:JXQ262172 KHL262150:KHM262172 KRH262150:KRI262172 LBD262150:LBE262172 LKZ262150:LLA262172 LUV262150:LUW262172 MER262150:MES262172 MON262150:MOO262172 MYJ262150:MYK262172 NIF262150:NIG262172 NSB262150:NSC262172 OBX262150:OBY262172 OLT262150:OLU262172 OVP262150:OVQ262172 PFL262150:PFM262172 PPH262150:PPI262172 PZD262150:PZE262172 QIZ262150:QJA262172 QSV262150:QSW262172 RCR262150:RCS262172 RMN262150:RMO262172 RWJ262150:RWK262172 SGF262150:SGG262172 SQB262150:SQC262172 SZX262150:SZY262172 TJT262150:TJU262172 TTP262150:TTQ262172 UDL262150:UDM262172 UNH262150:UNI262172 UXD262150:UXE262172 VGZ262150:VHA262172 VQV262150:VQW262172 WAR262150:WAS262172 WKN262150:WKO262172 WUJ262150:WUK262172 D327686:E327708 HX327686:HY327708 RT327686:RU327708 ABP327686:ABQ327708 ALL327686:ALM327708 AVH327686:AVI327708 BFD327686:BFE327708 BOZ327686:BPA327708 BYV327686:BYW327708 CIR327686:CIS327708 CSN327686:CSO327708 DCJ327686:DCK327708 DMF327686:DMG327708 DWB327686:DWC327708 EFX327686:EFY327708 EPT327686:EPU327708 EZP327686:EZQ327708 FJL327686:FJM327708 FTH327686:FTI327708 GDD327686:GDE327708 GMZ327686:GNA327708 GWV327686:GWW327708 HGR327686:HGS327708 HQN327686:HQO327708 IAJ327686:IAK327708 IKF327686:IKG327708 IUB327686:IUC327708 JDX327686:JDY327708 JNT327686:JNU327708 JXP327686:JXQ327708 KHL327686:KHM327708 KRH327686:KRI327708 LBD327686:LBE327708 LKZ327686:LLA327708 LUV327686:LUW327708 MER327686:MES327708 MON327686:MOO327708 MYJ327686:MYK327708 NIF327686:NIG327708 NSB327686:NSC327708 OBX327686:OBY327708 OLT327686:OLU327708 OVP327686:OVQ327708 PFL327686:PFM327708 PPH327686:PPI327708 PZD327686:PZE327708 QIZ327686:QJA327708 QSV327686:QSW327708 RCR327686:RCS327708 RMN327686:RMO327708 RWJ327686:RWK327708 SGF327686:SGG327708 SQB327686:SQC327708 SZX327686:SZY327708 TJT327686:TJU327708 TTP327686:TTQ327708 UDL327686:UDM327708 UNH327686:UNI327708 UXD327686:UXE327708 VGZ327686:VHA327708 VQV327686:VQW327708 WAR327686:WAS327708 WKN327686:WKO327708 WUJ327686:WUK327708 D393222:E393244 HX393222:HY393244 RT393222:RU393244 ABP393222:ABQ393244 ALL393222:ALM393244 AVH393222:AVI393244 BFD393222:BFE393244 BOZ393222:BPA393244 BYV393222:BYW393244 CIR393222:CIS393244 CSN393222:CSO393244 DCJ393222:DCK393244 DMF393222:DMG393244 DWB393222:DWC393244 EFX393222:EFY393244 EPT393222:EPU393244 EZP393222:EZQ393244 FJL393222:FJM393244 FTH393222:FTI393244 GDD393222:GDE393244 GMZ393222:GNA393244 GWV393222:GWW393244 HGR393222:HGS393244 HQN393222:HQO393244 IAJ393222:IAK393244 IKF393222:IKG393244 IUB393222:IUC393244 JDX393222:JDY393244 JNT393222:JNU393244 JXP393222:JXQ393244 KHL393222:KHM393244 KRH393222:KRI393244 LBD393222:LBE393244 LKZ393222:LLA393244 LUV393222:LUW393244 MER393222:MES393244 MON393222:MOO393244 MYJ393222:MYK393244 NIF393222:NIG393244 NSB393222:NSC393244 OBX393222:OBY393244 OLT393222:OLU393244 OVP393222:OVQ393244 PFL393222:PFM393244 PPH393222:PPI393244 PZD393222:PZE393244 QIZ393222:QJA393244 QSV393222:QSW393244 RCR393222:RCS393244 RMN393222:RMO393244 RWJ393222:RWK393244 SGF393222:SGG393244 SQB393222:SQC393244 SZX393222:SZY393244 TJT393222:TJU393244 TTP393222:TTQ393244 UDL393222:UDM393244 UNH393222:UNI393244 UXD393222:UXE393244 VGZ393222:VHA393244 VQV393222:VQW393244 WAR393222:WAS393244 WKN393222:WKO393244 WUJ393222:WUK393244 D458758:E458780 HX458758:HY458780 RT458758:RU458780 ABP458758:ABQ458780 ALL458758:ALM458780 AVH458758:AVI458780 BFD458758:BFE458780 BOZ458758:BPA458780 BYV458758:BYW458780 CIR458758:CIS458780 CSN458758:CSO458780 DCJ458758:DCK458780 DMF458758:DMG458780 DWB458758:DWC458780 EFX458758:EFY458780 EPT458758:EPU458780 EZP458758:EZQ458780 FJL458758:FJM458780 FTH458758:FTI458780 GDD458758:GDE458780 GMZ458758:GNA458780 GWV458758:GWW458780 HGR458758:HGS458780 HQN458758:HQO458780 IAJ458758:IAK458780 IKF458758:IKG458780 IUB458758:IUC458780 JDX458758:JDY458780 JNT458758:JNU458780 JXP458758:JXQ458780 KHL458758:KHM458780 KRH458758:KRI458780 LBD458758:LBE458780 LKZ458758:LLA458780 LUV458758:LUW458780 MER458758:MES458780 MON458758:MOO458780 MYJ458758:MYK458780 NIF458758:NIG458780 NSB458758:NSC458780 OBX458758:OBY458780 OLT458758:OLU458780 OVP458758:OVQ458780 PFL458758:PFM458780 PPH458758:PPI458780 PZD458758:PZE458780 QIZ458758:QJA458780 QSV458758:QSW458780 RCR458758:RCS458780 RMN458758:RMO458780 RWJ458758:RWK458780 SGF458758:SGG458780 SQB458758:SQC458780 SZX458758:SZY458780 TJT458758:TJU458780 TTP458758:TTQ458780 UDL458758:UDM458780 UNH458758:UNI458780 UXD458758:UXE458780 VGZ458758:VHA458780 VQV458758:VQW458780 WAR458758:WAS458780 WKN458758:WKO458780 WUJ458758:WUK458780 D524294:E524316 HX524294:HY524316 RT524294:RU524316 ABP524294:ABQ524316 ALL524294:ALM524316 AVH524294:AVI524316 BFD524294:BFE524316 BOZ524294:BPA524316 BYV524294:BYW524316 CIR524294:CIS524316 CSN524294:CSO524316 DCJ524294:DCK524316 DMF524294:DMG524316 DWB524294:DWC524316 EFX524294:EFY524316 EPT524294:EPU524316 EZP524294:EZQ524316 FJL524294:FJM524316 FTH524294:FTI524316 GDD524294:GDE524316 GMZ524294:GNA524316 GWV524294:GWW524316 HGR524294:HGS524316 HQN524294:HQO524316 IAJ524294:IAK524316 IKF524294:IKG524316 IUB524294:IUC524316 JDX524294:JDY524316 JNT524294:JNU524316 JXP524294:JXQ524316 KHL524294:KHM524316 KRH524294:KRI524316 LBD524294:LBE524316 LKZ524294:LLA524316 LUV524294:LUW524316 MER524294:MES524316 MON524294:MOO524316 MYJ524294:MYK524316 NIF524294:NIG524316 NSB524294:NSC524316 OBX524294:OBY524316 OLT524294:OLU524316 OVP524294:OVQ524316 PFL524294:PFM524316 PPH524294:PPI524316 PZD524294:PZE524316 QIZ524294:QJA524316 QSV524294:QSW524316 RCR524294:RCS524316 RMN524294:RMO524316 RWJ524294:RWK524316 SGF524294:SGG524316 SQB524294:SQC524316 SZX524294:SZY524316 TJT524294:TJU524316 TTP524294:TTQ524316 UDL524294:UDM524316 UNH524294:UNI524316 UXD524294:UXE524316 VGZ524294:VHA524316 VQV524294:VQW524316 WAR524294:WAS524316 WKN524294:WKO524316 WUJ524294:WUK524316 D589830:E589852 HX589830:HY589852 RT589830:RU589852 ABP589830:ABQ589852 ALL589830:ALM589852 AVH589830:AVI589852 BFD589830:BFE589852 BOZ589830:BPA589852 BYV589830:BYW589852 CIR589830:CIS589852 CSN589830:CSO589852 DCJ589830:DCK589852 DMF589830:DMG589852 DWB589830:DWC589852 EFX589830:EFY589852 EPT589830:EPU589852 EZP589830:EZQ589852 FJL589830:FJM589852 FTH589830:FTI589852 GDD589830:GDE589852 GMZ589830:GNA589852 GWV589830:GWW589852 HGR589830:HGS589852 HQN589830:HQO589852 IAJ589830:IAK589852 IKF589830:IKG589852 IUB589830:IUC589852 JDX589830:JDY589852 JNT589830:JNU589852 JXP589830:JXQ589852 KHL589830:KHM589852 KRH589830:KRI589852 LBD589830:LBE589852 LKZ589830:LLA589852 LUV589830:LUW589852 MER589830:MES589852 MON589830:MOO589852 MYJ589830:MYK589852 NIF589830:NIG589852 NSB589830:NSC589852 OBX589830:OBY589852 OLT589830:OLU589852 OVP589830:OVQ589852 PFL589830:PFM589852 PPH589830:PPI589852 PZD589830:PZE589852 QIZ589830:QJA589852 QSV589830:QSW589852 RCR589830:RCS589852 RMN589830:RMO589852 RWJ589830:RWK589852 SGF589830:SGG589852 SQB589830:SQC589852 SZX589830:SZY589852 TJT589830:TJU589852 TTP589830:TTQ589852 UDL589830:UDM589852 UNH589830:UNI589852 UXD589830:UXE589852 VGZ589830:VHA589852 VQV589830:VQW589852 WAR589830:WAS589852 WKN589830:WKO589852 WUJ589830:WUK589852 D655366:E655388 HX655366:HY655388 RT655366:RU655388 ABP655366:ABQ655388 ALL655366:ALM655388 AVH655366:AVI655388 BFD655366:BFE655388 BOZ655366:BPA655388 BYV655366:BYW655388 CIR655366:CIS655388 CSN655366:CSO655388 DCJ655366:DCK655388 DMF655366:DMG655388 DWB655366:DWC655388 EFX655366:EFY655388 EPT655366:EPU655388 EZP655366:EZQ655388 FJL655366:FJM655388 FTH655366:FTI655388 GDD655366:GDE655388 GMZ655366:GNA655388 GWV655366:GWW655388 HGR655366:HGS655388 HQN655366:HQO655388 IAJ655366:IAK655388 IKF655366:IKG655388 IUB655366:IUC655388 JDX655366:JDY655388 JNT655366:JNU655388 JXP655366:JXQ655388 KHL655366:KHM655388 KRH655366:KRI655388 LBD655366:LBE655388 LKZ655366:LLA655388 LUV655366:LUW655388 MER655366:MES655388 MON655366:MOO655388 MYJ655366:MYK655388 NIF655366:NIG655388 NSB655366:NSC655388 OBX655366:OBY655388 OLT655366:OLU655388 OVP655366:OVQ655388 PFL655366:PFM655388 PPH655366:PPI655388 PZD655366:PZE655388 QIZ655366:QJA655388 QSV655366:QSW655388 RCR655366:RCS655388 RMN655366:RMO655388 RWJ655366:RWK655388 SGF655366:SGG655388 SQB655366:SQC655388 SZX655366:SZY655388 TJT655366:TJU655388 TTP655366:TTQ655388 UDL655366:UDM655388 UNH655366:UNI655388 UXD655366:UXE655388 VGZ655366:VHA655388 VQV655366:VQW655388 WAR655366:WAS655388 WKN655366:WKO655388 WUJ655366:WUK655388 D720902:E720924 HX720902:HY720924 RT720902:RU720924 ABP720902:ABQ720924 ALL720902:ALM720924 AVH720902:AVI720924 BFD720902:BFE720924 BOZ720902:BPA720924 BYV720902:BYW720924 CIR720902:CIS720924 CSN720902:CSO720924 DCJ720902:DCK720924 DMF720902:DMG720924 DWB720902:DWC720924 EFX720902:EFY720924 EPT720902:EPU720924 EZP720902:EZQ720924 FJL720902:FJM720924 FTH720902:FTI720924 GDD720902:GDE720924 GMZ720902:GNA720924 GWV720902:GWW720924 HGR720902:HGS720924 HQN720902:HQO720924 IAJ720902:IAK720924 IKF720902:IKG720924 IUB720902:IUC720924 JDX720902:JDY720924 JNT720902:JNU720924 JXP720902:JXQ720924 KHL720902:KHM720924 KRH720902:KRI720924 LBD720902:LBE720924 LKZ720902:LLA720924 LUV720902:LUW720924 MER720902:MES720924 MON720902:MOO720924 MYJ720902:MYK720924 NIF720902:NIG720924 NSB720902:NSC720924 OBX720902:OBY720924 OLT720902:OLU720924 OVP720902:OVQ720924 PFL720902:PFM720924 PPH720902:PPI720924 PZD720902:PZE720924 QIZ720902:QJA720924 QSV720902:QSW720924 RCR720902:RCS720924 RMN720902:RMO720924 RWJ720902:RWK720924 SGF720902:SGG720924 SQB720902:SQC720924 SZX720902:SZY720924 TJT720902:TJU720924 TTP720902:TTQ720924 UDL720902:UDM720924 UNH720902:UNI720924 UXD720902:UXE720924 VGZ720902:VHA720924 VQV720902:VQW720924 WAR720902:WAS720924 WKN720902:WKO720924 WUJ720902:WUK720924 D786438:E786460 HX786438:HY786460 RT786438:RU786460 ABP786438:ABQ786460 ALL786438:ALM786460 AVH786438:AVI786460 BFD786438:BFE786460 BOZ786438:BPA786460 BYV786438:BYW786460 CIR786438:CIS786460 CSN786438:CSO786460 DCJ786438:DCK786460 DMF786438:DMG786460 DWB786438:DWC786460 EFX786438:EFY786460 EPT786438:EPU786460 EZP786438:EZQ786460 FJL786438:FJM786460 FTH786438:FTI786460 GDD786438:GDE786460 GMZ786438:GNA786460 GWV786438:GWW786460 HGR786438:HGS786460 HQN786438:HQO786460 IAJ786438:IAK786460 IKF786438:IKG786460 IUB786438:IUC786460 JDX786438:JDY786460 JNT786438:JNU786460 JXP786438:JXQ786460 KHL786438:KHM786460 KRH786438:KRI786460 LBD786438:LBE786460 LKZ786438:LLA786460 LUV786438:LUW786460 MER786438:MES786460 MON786438:MOO786460 MYJ786438:MYK786460 NIF786438:NIG786460 NSB786438:NSC786460 OBX786438:OBY786460 OLT786438:OLU786460 OVP786438:OVQ786460 PFL786438:PFM786460 PPH786438:PPI786460 PZD786438:PZE786460 QIZ786438:QJA786460 QSV786438:QSW786460 RCR786438:RCS786460 RMN786438:RMO786460 RWJ786438:RWK786460 SGF786438:SGG786460 SQB786438:SQC786460 SZX786438:SZY786460 TJT786438:TJU786460 TTP786438:TTQ786460 UDL786438:UDM786460 UNH786438:UNI786460 UXD786438:UXE786460 VGZ786438:VHA786460 VQV786438:VQW786460 WAR786438:WAS786460 WKN786438:WKO786460 WUJ786438:WUK786460 D851974:E851996 HX851974:HY851996 RT851974:RU851996 ABP851974:ABQ851996 ALL851974:ALM851996 AVH851974:AVI851996 BFD851974:BFE851996 BOZ851974:BPA851996 BYV851974:BYW851996 CIR851974:CIS851996 CSN851974:CSO851996 DCJ851974:DCK851996 DMF851974:DMG851996 DWB851974:DWC851996 EFX851974:EFY851996 EPT851974:EPU851996 EZP851974:EZQ851996 FJL851974:FJM851996 FTH851974:FTI851996 GDD851974:GDE851996 GMZ851974:GNA851996 GWV851974:GWW851996 HGR851974:HGS851996 HQN851974:HQO851996 IAJ851974:IAK851996 IKF851974:IKG851996 IUB851974:IUC851996 JDX851974:JDY851996 JNT851974:JNU851996 JXP851974:JXQ851996 KHL851974:KHM851996 KRH851974:KRI851996 LBD851974:LBE851996 LKZ851974:LLA851996 LUV851974:LUW851996 MER851974:MES851996 MON851974:MOO851996 MYJ851974:MYK851996 NIF851974:NIG851996 NSB851974:NSC851996 OBX851974:OBY851996 OLT851974:OLU851996 OVP851974:OVQ851996 PFL851974:PFM851996 PPH851974:PPI851996 PZD851974:PZE851996 QIZ851974:QJA851996 QSV851974:QSW851996 RCR851974:RCS851996 RMN851974:RMO851996 RWJ851974:RWK851996 SGF851974:SGG851996 SQB851974:SQC851996 SZX851974:SZY851996 TJT851974:TJU851996 TTP851974:TTQ851996 UDL851974:UDM851996 UNH851974:UNI851996 UXD851974:UXE851996 VGZ851974:VHA851996 VQV851974:VQW851996 WAR851974:WAS851996 WKN851974:WKO851996 WUJ851974:WUK851996 D917510:E917532 HX917510:HY917532 RT917510:RU917532 ABP917510:ABQ917532 ALL917510:ALM917532 AVH917510:AVI917532 BFD917510:BFE917532 BOZ917510:BPA917532 BYV917510:BYW917532 CIR917510:CIS917532 CSN917510:CSO917532 DCJ917510:DCK917532 DMF917510:DMG917532 DWB917510:DWC917532 EFX917510:EFY917532 EPT917510:EPU917532 EZP917510:EZQ917532 FJL917510:FJM917532 FTH917510:FTI917532 GDD917510:GDE917532 GMZ917510:GNA917532 GWV917510:GWW917532 HGR917510:HGS917532 HQN917510:HQO917532 IAJ917510:IAK917532 IKF917510:IKG917532 IUB917510:IUC917532 JDX917510:JDY917532 JNT917510:JNU917532 JXP917510:JXQ917532 KHL917510:KHM917532 KRH917510:KRI917532 LBD917510:LBE917532 LKZ917510:LLA917532 LUV917510:LUW917532 MER917510:MES917532 MON917510:MOO917532 MYJ917510:MYK917532 NIF917510:NIG917532 NSB917510:NSC917532 OBX917510:OBY917532 OLT917510:OLU917532 OVP917510:OVQ917532 PFL917510:PFM917532 PPH917510:PPI917532 PZD917510:PZE917532 QIZ917510:QJA917532 QSV917510:QSW917532 RCR917510:RCS917532 RMN917510:RMO917532 RWJ917510:RWK917532 SGF917510:SGG917532 SQB917510:SQC917532 SZX917510:SZY917532 TJT917510:TJU917532 TTP917510:TTQ917532 UDL917510:UDM917532 UNH917510:UNI917532 UXD917510:UXE917532 VGZ917510:VHA917532 VQV917510:VQW917532 WAR917510:WAS917532 WKN917510:WKO917532 WUJ917510:WUK917532 D983046:E983068 HX983046:HY983068 RT983046:RU983068 ABP983046:ABQ983068 ALL983046:ALM983068 AVH983046:AVI983068 BFD983046:BFE983068 BOZ983046:BPA983068 BYV983046:BYW983068 CIR983046:CIS983068 CSN983046:CSO983068 DCJ983046:DCK983068 DMF983046:DMG983068 DWB983046:DWC983068 EFX983046:EFY983068 EPT983046:EPU983068 EZP983046:EZQ983068 FJL983046:FJM983068 FTH983046:FTI983068 GDD983046:GDE983068 GMZ983046:GNA983068 GWV983046:GWW983068 HGR983046:HGS983068 HQN983046:HQO983068 IAJ983046:IAK983068 IKF983046:IKG983068 IUB983046:IUC983068 JDX983046:JDY983068 JNT983046:JNU983068 JXP983046:JXQ983068 KHL983046:KHM983068 KRH983046:KRI983068 LBD983046:LBE983068 LKZ983046:LLA983068 LUV983046:LUW983068 MER983046:MES983068 MON983046:MOO983068 MYJ983046:MYK983068 NIF983046:NIG983068 NSB983046:NSC983068 OBX983046:OBY983068 OLT983046:OLU983068 OVP983046:OVQ983068 PFL983046:PFM983068 PPH983046:PPI983068 PZD983046:PZE983068 QIZ983046:QJA983068 QSV983046:QSW983068 RCR983046:RCS983068 RMN983046:RMO983068 RWJ983046:RWK983068 SGF983046:SGG983068 SQB983046:SQC983068 SZX983046:SZY983068 TJT983046:TJU983068 TTP983046:TTQ983068 UDL983046:UDM983068 UNH983046:UNI983068 UXD983046:UXE983068 VGZ983046:VHA983068 VQV983046:VQW983068 WAR983046:WAS983068 WKN983046:WKO983068 WUJ983046:WUK983068 D94:E94 ID7:IE29 RZ7:SA29 ABV7:ABW29 ALR7:ALS29 AVN7:AVO29 BFJ7:BFK29 BPF7:BPG29 BZB7:BZC29 CIX7:CIY29 CST7:CSU29 DCP7:DCQ29 DML7:DMM29 DWH7:DWI29 EGD7:EGE29 EPZ7:EQA29 EZV7:EZW29 FJR7:FJS29 FTN7:FTO29 GDJ7:GDK29 GNF7:GNG29 GXB7:GXC29 HGX7:HGY29 HQT7:HQU29 IAP7:IAQ29 IKL7:IKM29 IUH7:IUI29 JED7:JEE29 JNZ7:JOA29 JXV7:JXW29 KHR7:KHS29 KRN7:KRO29 LBJ7:LBK29 LLF7:LLG29 LVB7:LVC29 MEX7:MEY29 MOT7:MOU29 MYP7:MYQ29 NIL7:NIM29 NSH7:NSI29 OCD7:OCE29 OLZ7:OMA29 OVV7:OVW29 PFR7:PFS29 PPN7:PPO29 PZJ7:PZK29 QJF7:QJG29 QTB7:QTC29 RCX7:RCY29 RMT7:RMU29 RWP7:RWQ29 SGL7:SGM29 SQH7:SQI29 TAD7:TAE29 TJZ7:TKA29 TTV7:TTW29 UDR7:UDS29 UNN7:UNO29 UXJ7:UXK29 VHF7:VHG29 VRB7:VRC29 WAX7:WAY29 WKT7:WKU29 WUP7:WUQ29 J65542:K65564 ID65542:IE65564 RZ65542:SA65564 ABV65542:ABW65564 ALR65542:ALS65564 AVN65542:AVO65564 BFJ65542:BFK65564 BPF65542:BPG65564 BZB65542:BZC65564 CIX65542:CIY65564 CST65542:CSU65564 DCP65542:DCQ65564 DML65542:DMM65564 DWH65542:DWI65564 EGD65542:EGE65564 EPZ65542:EQA65564 EZV65542:EZW65564 FJR65542:FJS65564 FTN65542:FTO65564 GDJ65542:GDK65564 GNF65542:GNG65564 GXB65542:GXC65564 HGX65542:HGY65564 HQT65542:HQU65564 IAP65542:IAQ65564 IKL65542:IKM65564 IUH65542:IUI65564 JED65542:JEE65564 JNZ65542:JOA65564 JXV65542:JXW65564 KHR65542:KHS65564 KRN65542:KRO65564 LBJ65542:LBK65564 LLF65542:LLG65564 LVB65542:LVC65564 MEX65542:MEY65564 MOT65542:MOU65564 MYP65542:MYQ65564 NIL65542:NIM65564 NSH65542:NSI65564 OCD65542:OCE65564 OLZ65542:OMA65564 OVV65542:OVW65564 PFR65542:PFS65564 PPN65542:PPO65564 PZJ65542:PZK65564 QJF65542:QJG65564 QTB65542:QTC65564 RCX65542:RCY65564 RMT65542:RMU65564 RWP65542:RWQ65564 SGL65542:SGM65564 SQH65542:SQI65564 TAD65542:TAE65564 TJZ65542:TKA65564 TTV65542:TTW65564 UDR65542:UDS65564 UNN65542:UNO65564 UXJ65542:UXK65564 VHF65542:VHG65564 VRB65542:VRC65564 WAX65542:WAY65564 WKT65542:WKU65564 WUP65542:WUQ65564 J131078:K131100 ID131078:IE131100 RZ131078:SA131100 ABV131078:ABW131100 ALR131078:ALS131100 AVN131078:AVO131100 BFJ131078:BFK131100 BPF131078:BPG131100 BZB131078:BZC131100 CIX131078:CIY131100 CST131078:CSU131100 DCP131078:DCQ131100 DML131078:DMM131100 DWH131078:DWI131100 EGD131078:EGE131100 EPZ131078:EQA131100 EZV131078:EZW131100 FJR131078:FJS131100 FTN131078:FTO131100 GDJ131078:GDK131100 GNF131078:GNG131100 GXB131078:GXC131100 HGX131078:HGY131100 HQT131078:HQU131100 IAP131078:IAQ131100 IKL131078:IKM131100 IUH131078:IUI131100 JED131078:JEE131100 JNZ131078:JOA131100 JXV131078:JXW131100 KHR131078:KHS131100 KRN131078:KRO131100 LBJ131078:LBK131100 LLF131078:LLG131100 LVB131078:LVC131100 MEX131078:MEY131100 MOT131078:MOU131100 MYP131078:MYQ131100 NIL131078:NIM131100 NSH131078:NSI131100 OCD131078:OCE131100 OLZ131078:OMA131100 OVV131078:OVW131100 PFR131078:PFS131100 PPN131078:PPO131100 PZJ131078:PZK131100 QJF131078:QJG131100 QTB131078:QTC131100 RCX131078:RCY131100 RMT131078:RMU131100 RWP131078:RWQ131100 SGL131078:SGM131100 SQH131078:SQI131100 TAD131078:TAE131100 TJZ131078:TKA131100 TTV131078:TTW131100 UDR131078:UDS131100 UNN131078:UNO131100 UXJ131078:UXK131100 VHF131078:VHG131100 VRB131078:VRC131100 WAX131078:WAY131100 WKT131078:WKU131100 WUP131078:WUQ131100 J196614:K196636 ID196614:IE196636 RZ196614:SA196636 ABV196614:ABW196636 ALR196614:ALS196636 AVN196614:AVO196636 BFJ196614:BFK196636 BPF196614:BPG196636 BZB196614:BZC196636 CIX196614:CIY196636 CST196614:CSU196636 DCP196614:DCQ196636 DML196614:DMM196636 DWH196614:DWI196636 EGD196614:EGE196636 EPZ196614:EQA196636 EZV196614:EZW196636 FJR196614:FJS196636 FTN196614:FTO196636 GDJ196614:GDK196636 GNF196614:GNG196636 GXB196614:GXC196636 HGX196614:HGY196636 HQT196614:HQU196636 IAP196614:IAQ196636 IKL196614:IKM196636 IUH196614:IUI196636 JED196614:JEE196636 JNZ196614:JOA196636 JXV196614:JXW196636 KHR196614:KHS196636 KRN196614:KRO196636 LBJ196614:LBK196636 LLF196614:LLG196636 LVB196614:LVC196636 MEX196614:MEY196636 MOT196614:MOU196636 MYP196614:MYQ196636 NIL196614:NIM196636 NSH196614:NSI196636 OCD196614:OCE196636 OLZ196614:OMA196636 OVV196614:OVW196636 PFR196614:PFS196636 PPN196614:PPO196636 PZJ196614:PZK196636 QJF196614:QJG196636 QTB196614:QTC196636 RCX196614:RCY196636 RMT196614:RMU196636 RWP196614:RWQ196636 SGL196614:SGM196636 SQH196614:SQI196636 TAD196614:TAE196636 TJZ196614:TKA196636 TTV196614:TTW196636 UDR196614:UDS196636 UNN196614:UNO196636 UXJ196614:UXK196636 VHF196614:VHG196636 VRB196614:VRC196636 WAX196614:WAY196636 WKT196614:WKU196636 WUP196614:WUQ196636 J262150:K262172 ID262150:IE262172 RZ262150:SA262172 ABV262150:ABW262172 ALR262150:ALS262172 AVN262150:AVO262172 BFJ262150:BFK262172 BPF262150:BPG262172 BZB262150:BZC262172 CIX262150:CIY262172 CST262150:CSU262172 DCP262150:DCQ262172 DML262150:DMM262172 DWH262150:DWI262172 EGD262150:EGE262172 EPZ262150:EQA262172 EZV262150:EZW262172 FJR262150:FJS262172 FTN262150:FTO262172 GDJ262150:GDK262172 GNF262150:GNG262172 GXB262150:GXC262172 HGX262150:HGY262172 HQT262150:HQU262172 IAP262150:IAQ262172 IKL262150:IKM262172 IUH262150:IUI262172 JED262150:JEE262172 JNZ262150:JOA262172 JXV262150:JXW262172 KHR262150:KHS262172 KRN262150:KRO262172 LBJ262150:LBK262172 LLF262150:LLG262172 LVB262150:LVC262172 MEX262150:MEY262172 MOT262150:MOU262172 MYP262150:MYQ262172 NIL262150:NIM262172 NSH262150:NSI262172 OCD262150:OCE262172 OLZ262150:OMA262172 OVV262150:OVW262172 PFR262150:PFS262172 PPN262150:PPO262172 PZJ262150:PZK262172 QJF262150:QJG262172 QTB262150:QTC262172 RCX262150:RCY262172 RMT262150:RMU262172 RWP262150:RWQ262172 SGL262150:SGM262172 SQH262150:SQI262172 TAD262150:TAE262172 TJZ262150:TKA262172 TTV262150:TTW262172 UDR262150:UDS262172 UNN262150:UNO262172 UXJ262150:UXK262172 VHF262150:VHG262172 VRB262150:VRC262172 WAX262150:WAY262172 WKT262150:WKU262172 WUP262150:WUQ262172 J327686:K327708 ID327686:IE327708 RZ327686:SA327708 ABV327686:ABW327708 ALR327686:ALS327708 AVN327686:AVO327708 BFJ327686:BFK327708 BPF327686:BPG327708 BZB327686:BZC327708 CIX327686:CIY327708 CST327686:CSU327708 DCP327686:DCQ327708 DML327686:DMM327708 DWH327686:DWI327708 EGD327686:EGE327708 EPZ327686:EQA327708 EZV327686:EZW327708 FJR327686:FJS327708 FTN327686:FTO327708 GDJ327686:GDK327708 GNF327686:GNG327708 GXB327686:GXC327708 HGX327686:HGY327708 HQT327686:HQU327708 IAP327686:IAQ327708 IKL327686:IKM327708 IUH327686:IUI327708 JED327686:JEE327708 JNZ327686:JOA327708 JXV327686:JXW327708 KHR327686:KHS327708 KRN327686:KRO327708 LBJ327686:LBK327708 LLF327686:LLG327708 LVB327686:LVC327708 MEX327686:MEY327708 MOT327686:MOU327708 MYP327686:MYQ327708 NIL327686:NIM327708 NSH327686:NSI327708 OCD327686:OCE327708 OLZ327686:OMA327708 OVV327686:OVW327708 PFR327686:PFS327708 PPN327686:PPO327708 PZJ327686:PZK327708 QJF327686:QJG327708 QTB327686:QTC327708 RCX327686:RCY327708 RMT327686:RMU327708 RWP327686:RWQ327708 SGL327686:SGM327708 SQH327686:SQI327708 TAD327686:TAE327708 TJZ327686:TKA327708 TTV327686:TTW327708 UDR327686:UDS327708 UNN327686:UNO327708 UXJ327686:UXK327708 VHF327686:VHG327708 VRB327686:VRC327708 WAX327686:WAY327708 WKT327686:WKU327708 WUP327686:WUQ327708 J393222:K393244 ID393222:IE393244 RZ393222:SA393244 ABV393222:ABW393244 ALR393222:ALS393244 AVN393222:AVO393244 BFJ393222:BFK393244 BPF393222:BPG393244 BZB393222:BZC393244 CIX393222:CIY393244 CST393222:CSU393244 DCP393222:DCQ393244 DML393222:DMM393244 DWH393222:DWI393244 EGD393222:EGE393244 EPZ393222:EQA393244 EZV393222:EZW393244 FJR393222:FJS393244 FTN393222:FTO393244 GDJ393222:GDK393244 GNF393222:GNG393244 GXB393222:GXC393244 HGX393222:HGY393244 HQT393222:HQU393244 IAP393222:IAQ393244 IKL393222:IKM393244 IUH393222:IUI393244 JED393222:JEE393244 JNZ393222:JOA393244 JXV393222:JXW393244 KHR393222:KHS393244 KRN393222:KRO393244 LBJ393222:LBK393244 LLF393222:LLG393244 LVB393222:LVC393244 MEX393222:MEY393244 MOT393222:MOU393244 MYP393222:MYQ393244 NIL393222:NIM393244 NSH393222:NSI393244 OCD393222:OCE393244 OLZ393222:OMA393244 OVV393222:OVW393244 PFR393222:PFS393244 PPN393222:PPO393244 PZJ393222:PZK393244 QJF393222:QJG393244 QTB393222:QTC393244 RCX393222:RCY393244 RMT393222:RMU393244 RWP393222:RWQ393244 SGL393222:SGM393244 SQH393222:SQI393244 TAD393222:TAE393244 TJZ393222:TKA393244 TTV393222:TTW393244 UDR393222:UDS393244 UNN393222:UNO393244 UXJ393222:UXK393244 VHF393222:VHG393244 VRB393222:VRC393244 WAX393222:WAY393244 WKT393222:WKU393244 WUP393222:WUQ393244 J458758:K458780 ID458758:IE458780 RZ458758:SA458780 ABV458758:ABW458780 ALR458758:ALS458780 AVN458758:AVO458780 BFJ458758:BFK458780 BPF458758:BPG458780 BZB458758:BZC458780 CIX458758:CIY458780 CST458758:CSU458780 DCP458758:DCQ458780 DML458758:DMM458780 DWH458758:DWI458780 EGD458758:EGE458780 EPZ458758:EQA458780 EZV458758:EZW458780 FJR458758:FJS458780 FTN458758:FTO458780 GDJ458758:GDK458780 GNF458758:GNG458780 GXB458758:GXC458780 HGX458758:HGY458780 HQT458758:HQU458780 IAP458758:IAQ458780 IKL458758:IKM458780 IUH458758:IUI458780 JED458758:JEE458780 JNZ458758:JOA458780 JXV458758:JXW458780 KHR458758:KHS458780 KRN458758:KRO458780 LBJ458758:LBK458780 LLF458758:LLG458780 LVB458758:LVC458780 MEX458758:MEY458780 MOT458758:MOU458780 MYP458758:MYQ458780 NIL458758:NIM458780 NSH458758:NSI458780 OCD458758:OCE458780 OLZ458758:OMA458780 OVV458758:OVW458780 PFR458758:PFS458780 PPN458758:PPO458780 PZJ458758:PZK458780 QJF458758:QJG458780 QTB458758:QTC458780 RCX458758:RCY458780 RMT458758:RMU458780 RWP458758:RWQ458780 SGL458758:SGM458780 SQH458758:SQI458780 TAD458758:TAE458780 TJZ458758:TKA458780 TTV458758:TTW458780 UDR458758:UDS458780 UNN458758:UNO458780 UXJ458758:UXK458780 VHF458758:VHG458780 VRB458758:VRC458780 WAX458758:WAY458780 WKT458758:WKU458780 WUP458758:WUQ458780 J524294:K524316 ID524294:IE524316 RZ524294:SA524316 ABV524294:ABW524316 ALR524294:ALS524316 AVN524294:AVO524316 BFJ524294:BFK524316 BPF524294:BPG524316 BZB524294:BZC524316 CIX524294:CIY524316 CST524294:CSU524316 DCP524294:DCQ524316 DML524294:DMM524316 DWH524294:DWI524316 EGD524294:EGE524316 EPZ524294:EQA524316 EZV524294:EZW524316 FJR524294:FJS524316 FTN524294:FTO524316 GDJ524294:GDK524316 GNF524294:GNG524316 GXB524294:GXC524316 HGX524294:HGY524316 HQT524294:HQU524316 IAP524294:IAQ524316 IKL524294:IKM524316 IUH524294:IUI524316 JED524294:JEE524316 JNZ524294:JOA524316 JXV524294:JXW524316 KHR524294:KHS524316 KRN524294:KRO524316 LBJ524294:LBK524316 LLF524294:LLG524316 LVB524294:LVC524316 MEX524294:MEY524316 MOT524294:MOU524316 MYP524294:MYQ524316 NIL524294:NIM524316 NSH524294:NSI524316 OCD524294:OCE524316 OLZ524294:OMA524316 OVV524294:OVW524316 PFR524294:PFS524316 PPN524294:PPO524316 PZJ524294:PZK524316 QJF524294:QJG524316 QTB524294:QTC524316 RCX524294:RCY524316 RMT524294:RMU524316 RWP524294:RWQ524316 SGL524294:SGM524316 SQH524294:SQI524316 TAD524294:TAE524316 TJZ524294:TKA524316 TTV524294:TTW524316 UDR524294:UDS524316 UNN524294:UNO524316 UXJ524294:UXK524316 VHF524294:VHG524316 VRB524294:VRC524316 WAX524294:WAY524316 WKT524294:WKU524316 WUP524294:WUQ524316 J589830:K589852 ID589830:IE589852 RZ589830:SA589852 ABV589830:ABW589852 ALR589830:ALS589852 AVN589830:AVO589852 BFJ589830:BFK589852 BPF589830:BPG589852 BZB589830:BZC589852 CIX589830:CIY589852 CST589830:CSU589852 DCP589830:DCQ589852 DML589830:DMM589852 DWH589830:DWI589852 EGD589830:EGE589852 EPZ589830:EQA589852 EZV589830:EZW589852 FJR589830:FJS589852 FTN589830:FTO589852 GDJ589830:GDK589852 GNF589830:GNG589852 GXB589830:GXC589852 HGX589830:HGY589852 HQT589830:HQU589852 IAP589830:IAQ589852 IKL589830:IKM589852 IUH589830:IUI589852 JED589830:JEE589852 JNZ589830:JOA589852 JXV589830:JXW589852 KHR589830:KHS589852 KRN589830:KRO589852 LBJ589830:LBK589852 LLF589830:LLG589852 LVB589830:LVC589852 MEX589830:MEY589852 MOT589830:MOU589852 MYP589830:MYQ589852 NIL589830:NIM589852 NSH589830:NSI589852 OCD589830:OCE589852 OLZ589830:OMA589852 OVV589830:OVW589852 PFR589830:PFS589852 PPN589830:PPO589852 PZJ589830:PZK589852 QJF589830:QJG589852 QTB589830:QTC589852 RCX589830:RCY589852 RMT589830:RMU589852 RWP589830:RWQ589852 SGL589830:SGM589852 SQH589830:SQI589852 TAD589830:TAE589852 TJZ589830:TKA589852 TTV589830:TTW589852 UDR589830:UDS589852 UNN589830:UNO589852 UXJ589830:UXK589852 VHF589830:VHG589852 VRB589830:VRC589852 WAX589830:WAY589852 WKT589830:WKU589852 WUP589830:WUQ589852 J655366:K655388 ID655366:IE655388 RZ655366:SA655388 ABV655366:ABW655388 ALR655366:ALS655388 AVN655366:AVO655388 BFJ655366:BFK655388 BPF655366:BPG655388 BZB655366:BZC655388 CIX655366:CIY655388 CST655366:CSU655388 DCP655366:DCQ655388 DML655366:DMM655388 DWH655366:DWI655388 EGD655366:EGE655388 EPZ655366:EQA655388 EZV655366:EZW655388 FJR655366:FJS655388 FTN655366:FTO655388 GDJ655366:GDK655388 GNF655366:GNG655388 GXB655366:GXC655388 HGX655366:HGY655388 HQT655366:HQU655388 IAP655366:IAQ655388 IKL655366:IKM655388 IUH655366:IUI655388 JED655366:JEE655388 JNZ655366:JOA655388 JXV655366:JXW655388 KHR655366:KHS655388 KRN655366:KRO655388 LBJ655366:LBK655388 LLF655366:LLG655388 LVB655366:LVC655388 MEX655366:MEY655388 MOT655366:MOU655388 MYP655366:MYQ655388 NIL655366:NIM655388 NSH655366:NSI655388 OCD655366:OCE655388 OLZ655366:OMA655388 OVV655366:OVW655388 PFR655366:PFS655388 PPN655366:PPO655388 PZJ655366:PZK655388 QJF655366:QJG655388 QTB655366:QTC655388 RCX655366:RCY655388 RMT655366:RMU655388 RWP655366:RWQ655388 SGL655366:SGM655388 SQH655366:SQI655388 TAD655366:TAE655388 TJZ655366:TKA655388 TTV655366:TTW655388 UDR655366:UDS655388 UNN655366:UNO655388 UXJ655366:UXK655388 VHF655366:VHG655388 VRB655366:VRC655388 WAX655366:WAY655388 WKT655366:WKU655388 WUP655366:WUQ655388 J720902:K720924 ID720902:IE720924 RZ720902:SA720924 ABV720902:ABW720924 ALR720902:ALS720924 AVN720902:AVO720924 BFJ720902:BFK720924 BPF720902:BPG720924 BZB720902:BZC720924 CIX720902:CIY720924 CST720902:CSU720924 DCP720902:DCQ720924 DML720902:DMM720924 DWH720902:DWI720924 EGD720902:EGE720924 EPZ720902:EQA720924 EZV720902:EZW720924 FJR720902:FJS720924 FTN720902:FTO720924 GDJ720902:GDK720924 GNF720902:GNG720924 GXB720902:GXC720924 HGX720902:HGY720924 HQT720902:HQU720924 IAP720902:IAQ720924 IKL720902:IKM720924 IUH720902:IUI720924 JED720902:JEE720924 JNZ720902:JOA720924 JXV720902:JXW720924 KHR720902:KHS720924 KRN720902:KRO720924 LBJ720902:LBK720924 LLF720902:LLG720924 LVB720902:LVC720924 MEX720902:MEY720924 MOT720902:MOU720924 MYP720902:MYQ720924 NIL720902:NIM720924 NSH720902:NSI720924 OCD720902:OCE720924 OLZ720902:OMA720924 OVV720902:OVW720924 PFR720902:PFS720924 PPN720902:PPO720924 PZJ720902:PZK720924 QJF720902:QJG720924 QTB720902:QTC720924 RCX720902:RCY720924 RMT720902:RMU720924 RWP720902:RWQ720924 SGL720902:SGM720924 SQH720902:SQI720924 TAD720902:TAE720924 TJZ720902:TKA720924 TTV720902:TTW720924 UDR720902:UDS720924 UNN720902:UNO720924 UXJ720902:UXK720924 VHF720902:VHG720924 VRB720902:VRC720924 WAX720902:WAY720924 WKT720902:WKU720924 WUP720902:WUQ720924 J786438:K786460 ID786438:IE786460 RZ786438:SA786460 ABV786438:ABW786460 ALR786438:ALS786460 AVN786438:AVO786460 BFJ786438:BFK786460 BPF786438:BPG786460 BZB786438:BZC786460 CIX786438:CIY786460 CST786438:CSU786460 DCP786438:DCQ786460 DML786438:DMM786460 DWH786438:DWI786460 EGD786438:EGE786460 EPZ786438:EQA786460 EZV786438:EZW786460 FJR786438:FJS786460 FTN786438:FTO786460 GDJ786438:GDK786460 GNF786438:GNG786460 GXB786438:GXC786460 HGX786438:HGY786460 HQT786438:HQU786460 IAP786438:IAQ786460 IKL786438:IKM786460 IUH786438:IUI786460 JED786438:JEE786460 JNZ786438:JOA786460 JXV786438:JXW786460 KHR786438:KHS786460 KRN786438:KRO786460 LBJ786438:LBK786460 LLF786438:LLG786460 LVB786438:LVC786460 MEX786438:MEY786460 MOT786438:MOU786460 MYP786438:MYQ786460 NIL786438:NIM786460 NSH786438:NSI786460 OCD786438:OCE786460 OLZ786438:OMA786460 OVV786438:OVW786460 PFR786438:PFS786460 PPN786438:PPO786460 PZJ786438:PZK786460 QJF786438:QJG786460 QTB786438:QTC786460 RCX786438:RCY786460 RMT786438:RMU786460 RWP786438:RWQ786460 SGL786438:SGM786460 SQH786438:SQI786460 TAD786438:TAE786460 TJZ786438:TKA786460 TTV786438:TTW786460 UDR786438:UDS786460 UNN786438:UNO786460 UXJ786438:UXK786460 VHF786438:VHG786460 VRB786438:VRC786460 WAX786438:WAY786460 WKT786438:WKU786460 WUP786438:WUQ786460 J851974:K851996 ID851974:IE851996 RZ851974:SA851996 ABV851974:ABW851996 ALR851974:ALS851996 AVN851974:AVO851996 BFJ851974:BFK851996 BPF851974:BPG851996 BZB851974:BZC851996 CIX851974:CIY851996 CST851974:CSU851996 DCP851974:DCQ851996 DML851974:DMM851996 DWH851974:DWI851996 EGD851974:EGE851996 EPZ851974:EQA851996 EZV851974:EZW851996 FJR851974:FJS851996 FTN851974:FTO851996 GDJ851974:GDK851996 GNF851974:GNG851996 GXB851974:GXC851996 HGX851974:HGY851996 HQT851974:HQU851996 IAP851974:IAQ851996 IKL851974:IKM851996 IUH851974:IUI851996 JED851974:JEE851996 JNZ851974:JOA851996 JXV851974:JXW851996 KHR851974:KHS851996 KRN851974:KRO851996 LBJ851974:LBK851996 LLF851974:LLG851996 LVB851974:LVC851996 MEX851974:MEY851996 MOT851974:MOU851996 MYP851974:MYQ851996 NIL851974:NIM851996 NSH851974:NSI851996 OCD851974:OCE851996 OLZ851974:OMA851996 OVV851974:OVW851996 PFR851974:PFS851996 PPN851974:PPO851996 PZJ851974:PZK851996 QJF851974:QJG851996 QTB851974:QTC851996 RCX851974:RCY851996 RMT851974:RMU851996 RWP851974:RWQ851996 SGL851974:SGM851996 SQH851974:SQI851996 TAD851974:TAE851996 TJZ851974:TKA851996 TTV851974:TTW851996 UDR851974:UDS851996 UNN851974:UNO851996 UXJ851974:UXK851996 VHF851974:VHG851996 VRB851974:VRC851996 WAX851974:WAY851996 WKT851974:WKU851996 WUP851974:WUQ851996 J917510:K917532 ID917510:IE917532 RZ917510:SA917532 ABV917510:ABW917532 ALR917510:ALS917532 AVN917510:AVO917532 BFJ917510:BFK917532 BPF917510:BPG917532 BZB917510:BZC917532 CIX917510:CIY917532 CST917510:CSU917532 DCP917510:DCQ917532 DML917510:DMM917532 DWH917510:DWI917532 EGD917510:EGE917532 EPZ917510:EQA917532 EZV917510:EZW917532 FJR917510:FJS917532 FTN917510:FTO917532 GDJ917510:GDK917532 GNF917510:GNG917532 GXB917510:GXC917532 HGX917510:HGY917532 HQT917510:HQU917532 IAP917510:IAQ917532 IKL917510:IKM917532 IUH917510:IUI917532 JED917510:JEE917532 JNZ917510:JOA917532 JXV917510:JXW917532 KHR917510:KHS917532 KRN917510:KRO917532 LBJ917510:LBK917532 LLF917510:LLG917532 LVB917510:LVC917532 MEX917510:MEY917532 MOT917510:MOU917532 MYP917510:MYQ917532 NIL917510:NIM917532 NSH917510:NSI917532 OCD917510:OCE917532 OLZ917510:OMA917532 OVV917510:OVW917532 PFR917510:PFS917532 PPN917510:PPO917532 PZJ917510:PZK917532 QJF917510:QJG917532 QTB917510:QTC917532 RCX917510:RCY917532 RMT917510:RMU917532 RWP917510:RWQ917532 SGL917510:SGM917532 SQH917510:SQI917532 TAD917510:TAE917532 TJZ917510:TKA917532 TTV917510:TTW917532 UDR917510:UDS917532 UNN917510:UNO917532 UXJ917510:UXK917532 VHF917510:VHG917532 VRB917510:VRC917532 WAX917510:WAY917532 WKT917510:WKU917532 WUP917510:WUQ917532 J983046:K983068 ID983046:IE983068 RZ983046:SA983068 ABV983046:ABW983068 ALR983046:ALS983068 AVN983046:AVO983068 BFJ983046:BFK983068 BPF983046:BPG983068 BZB983046:BZC983068 CIX983046:CIY983068 CST983046:CSU983068 DCP983046:DCQ983068 DML983046:DMM983068 DWH983046:DWI983068 EGD983046:EGE983068 EPZ983046:EQA983068 EZV983046:EZW983068 FJR983046:FJS983068 FTN983046:FTO983068 GDJ983046:GDK983068 GNF983046:GNG983068 GXB983046:GXC983068 HGX983046:HGY983068 HQT983046:HQU983068 IAP983046:IAQ983068 IKL983046:IKM983068 IUH983046:IUI983068 JED983046:JEE983068 JNZ983046:JOA983068 JXV983046:JXW983068 KHR983046:KHS983068 KRN983046:KRO983068 LBJ983046:LBK983068 LLF983046:LLG983068 LVB983046:LVC983068 MEX983046:MEY983068 MOT983046:MOU983068 MYP983046:MYQ983068 NIL983046:NIM983068 NSH983046:NSI983068 OCD983046:OCE983068 OLZ983046:OMA983068 OVV983046:OVW983068 PFR983046:PFS983068 PPN983046:PPO983068 PZJ983046:PZK983068 QJF983046:QJG983068 QTB983046:QTC983068 RCX983046:RCY983068 RMT983046:RMU983068 RWP983046:RWQ983068 SGL983046:SGM983068 SQH983046:SQI983068 TAD983046:TAE983068 TJZ983046:TKA983068 TTV983046:TTW983068 UDR983046:UDS983068 UNN983046:UNO983068 UXJ983046:UXK983068 VHF983046:VHG983068 VRB983046:VRC983068 WAX983046:WAY983068 WKT983046:WKU983068 WUP983046:WUQ983068 J63:K63 J34:K34 D63:E63 D7:E29 D34:E34 D32:E32 J32:K32 J7:K29 D65:E65 D38:E60 J65:K65 J38:K60 D96:E96 D69:E91 J96:K96 J69:K91" xr:uid="{00000000-0002-0000-0B00-000001000000}">
      <formula1>"〇"</formula1>
    </dataValidation>
    <dataValidation type="list" allowBlank="1" showInputMessage="1" showErrorMessage="1" sqref="WUP983075:WUQ983075 J65571:K65571 ID65571:IE65571 RZ65571:SA65571 ABV65571:ABW65571 ALR65571:ALS65571 AVN65571:AVO65571 BFJ65571:BFK65571 BPF65571:BPG65571 BZB65571:BZC65571 CIX65571:CIY65571 CST65571:CSU65571 DCP65571:DCQ65571 DML65571:DMM65571 DWH65571:DWI65571 EGD65571:EGE65571 EPZ65571:EQA65571 EZV65571:EZW65571 FJR65571:FJS65571 FTN65571:FTO65571 GDJ65571:GDK65571 GNF65571:GNG65571 GXB65571:GXC65571 HGX65571:HGY65571 HQT65571:HQU65571 IAP65571:IAQ65571 IKL65571:IKM65571 IUH65571:IUI65571 JED65571:JEE65571 JNZ65571:JOA65571 JXV65571:JXW65571 KHR65571:KHS65571 KRN65571:KRO65571 LBJ65571:LBK65571 LLF65571:LLG65571 LVB65571:LVC65571 MEX65571:MEY65571 MOT65571:MOU65571 MYP65571:MYQ65571 NIL65571:NIM65571 NSH65571:NSI65571 OCD65571:OCE65571 OLZ65571:OMA65571 OVV65571:OVW65571 PFR65571:PFS65571 PPN65571:PPO65571 PZJ65571:PZK65571 QJF65571:QJG65571 QTB65571:QTC65571 RCX65571:RCY65571 RMT65571:RMU65571 RWP65571:RWQ65571 SGL65571:SGM65571 SQH65571:SQI65571 TAD65571:TAE65571 TJZ65571:TKA65571 TTV65571:TTW65571 UDR65571:UDS65571 UNN65571:UNO65571 UXJ65571:UXK65571 VHF65571:VHG65571 VRB65571:VRC65571 WAX65571:WAY65571 WKT65571:WKU65571 WUP65571:WUQ65571 J131107:K131107 ID131107:IE131107 RZ131107:SA131107 ABV131107:ABW131107 ALR131107:ALS131107 AVN131107:AVO131107 BFJ131107:BFK131107 BPF131107:BPG131107 BZB131107:BZC131107 CIX131107:CIY131107 CST131107:CSU131107 DCP131107:DCQ131107 DML131107:DMM131107 DWH131107:DWI131107 EGD131107:EGE131107 EPZ131107:EQA131107 EZV131107:EZW131107 FJR131107:FJS131107 FTN131107:FTO131107 GDJ131107:GDK131107 GNF131107:GNG131107 GXB131107:GXC131107 HGX131107:HGY131107 HQT131107:HQU131107 IAP131107:IAQ131107 IKL131107:IKM131107 IUH131107:IUI131107 JED131107:JEE131107 JNZ131107:JOA131107 JXV131107:JXW131107 KHR131107:KHS131107 KRN131107:KRO131107 LBJ131107:LBK131107 LLF131107:LLG131107 LVB131107:LVC131107 MEX131107:MEY131107 MOT131107:MOU131107 MYP131107:MYQ131107 NIL131107:NIM131107 NSH131107:NSI131107 OCD131107:OCE131107 OLZ131107:OMA131107 OVV131107:OVW131107 PFR131107:PFS131107 PPN131107:PPO131107 PZJ131107:PZK131107 QJF131107:QJG131107 QTB131107:QTC131107 RCX131107:RCY131107 RMT131107:RMU131107 RWP131107:RWQ131107 SGL131107:SGM131107 SQH131107:SQI131107 TAD131107:TAE131107 TJZ131107:TKA131107 TTV131107:TTW131107 UDR131107:UDS131107 UNN131107:UNO131107 UXJ131107:UXK131107 VHF131107:VHG131107 VRB131107:VRC131107 WAX131107:WAY131107 WKT131107:WKU131107 WUP131107:WUQ131107 J196643:K196643 ID196643:IE196643 RZ196643:SA196643 ABV196643:ABW196643 ALR196643:ALS196643 AVN196643:AVO196643 BFJ196643:BFK196643 BPF196643:BPG196643 BZB196643:BZC196643 CIX196643:CIY196643 CST196643:CSU196643 DCP196643:DCQ196643 DML196643:DMM196643 DWH196643:DWI196643 EGD196643:EGE196643 EPZ196643:EQA196643 EZV196643:EZW196643 FJR196643:FJS196643 FTN196643:FTO196643 GDJ196643:GDK196643 GNF196643:GNG196643 GXB196643:GXC196643 HGX196643:HGY196643 HQT196643:HQU196643 IAP196643:IAQ196643 IKL196643:IKM196643 IUH196643:IUI196643 JED196643:JEE196643 JNZ196643:JOA196643 JXV196643:JXW196643 KHR196643:KHS196643 KRN196643:KRO196643 LBJ196643:LBK196643 LLF196643:LLG196643 LVB196643:LVC196643 MEX196643:MEY196643 MOT196643:MOU196643 MYP196643:MYQ196643 NIL196643:NIM196643 NSH196643:NSI196643 OCD196643:OCE196643 OLZ196643:OMA196643 OVV196643:OVW196643 PFR196643:PFS196643 PPN196643:PPO196643 PZJ196643:PZK196643 QJF196643:QJG196643 QTB196643:QTC196643 RCX196643:RCY196643 RMT196643:RMU196643 RWP196643:RWQ196643 SGL196643:SGM196643 SQH196643:SQI196643 TAD196643:TAE196643 TJZ196643:TKA196643 TTV196643:TTW196643 UDR196643:UDS196643 UNN196643:UNO196643 UXJ196643:UXK196643 VHF196643:VHG196643 VRB196643:VRC196643 WAX196643:WAY196643 WKT196643:WKU196643 WUP196643:WUQ196643 J262179:K262179 ID262179:IE262179 RZ262179:SA262179 ABV262179:ABW262179 ALR262179:ALS262179 AVN262179:AVO262179 BFJ262179:BFK262179 BPF262179:BPG262179 BZB262179:BZC262179 CIX262179:CIY262179 CST262179:CSU262179 DCP262179:DCQ262179 DML262179:DMM262179 DWH262179:DWI262179 EGD262179:EGE262179 EPZ262179:EQA262179 EZV262179:EZW262179 FJR262179:FJS262179 FTN262179:FTO262179 GDJ262179:GDK262179 GNF262179:GNG262179 GXB262179:GXC262179 HGX262179:HGY262179 HQT262179:HQU262179 IAP262179:IAQ262179 IKL262179:IKM262179 IUH262179:IUI262179 JED262179:JEE262179 JNZ262179:JOA262179 JXV262179:JXW262179 KHR262179:KHS262179 KRN262179:KRO262179 LBJ262179:LBK262179 LLF262179:LLG262179 LVB262179:LVC262179 MEX262179:MEY262179 MOT262179:MOU262179 MYP262179:MYQ262179 NIL262179:NIM262179 NSH262179:NSI262179 OCD262179:OCE262179 OLZ262179:OMA262179 OVV262179:OVW262179 PFR262179:PFS262179 PPN262179:PPO262179 PZJ262179:PZK262179 QJF262179:QJG262179 QTB262179:QTC262179 RCX262179:RCY262179 RMT262179:RMU262179 RWP262179:RWQ262179 SGL262179:SGM262179 SQH262179:SQI262179 TAD262179:TAE262179 TJZ262179:TKA262179 TTV262179:TTW262179 UDR262179:UDS262179 UNN262179:UNO262179 UXJ262179:UXK262179 VHF262179:VHG262179 VRB262179:VRC262179 WAX262179:WAY262179 WKT262179:WKU262179 WUP262179:WUQ262179 J327715:K327715 ID327715:IE327715 RZ327715:SA327715 ABV327715:ABW327715 ALR327715:ALS327715 AVN327715:AVO327715 BFJ327715:BFK327715 BPF327715:BPG327715 BZB327715:BZC327715 CIX327715:CIY327715 CST327715:CSU327715 DCP327715:DCQ327715 DML327715:DMM327715 DWH327715:DWI327715 EGD327715:EGE327715 EPZ327715:EQA327715 EZV327715:EZW327715 FJR327715:FJS327715 FTN327715:FTO327715 GDJ327715:GDK327715 GNF327715:GNG327715 GXB327715:GXC327715 HGX327715:HGY327715 HQT327715:HQU327715 IAP327715:IAQ327715 IKL327715:IKM327715 IUH327715:IUI327715 JED327715:JEE327715 JNZ327715:JOA327715 JXV327715:JXW327715 KHR327715:KHS327715 KRN327715:KRO327715 LBJ327715:LBK327715 LLF327715:LLG327715 LVB327715:LVC327715 MEX327715:MEY327715 MOT327715:MOU327715 MYP327715:MYQ327715 NIL327715:NIM327715 NSH327715:NSI327715 OCD327715:OCE327715 OLZ327715:OMA327715 OVV327715:OVW327715 PFR327715:PFS327715 PPN327715:PPO327715 PZJ327715:PZK327715 QJF327715:QJG327715 QTB327715:QTC327715 RCX327715:RCY327715 RMT327715:RMU327715 RWP327715:RWQ327715 SGL327715:SGM327715 SQH327715:SQI327715 TAD327715:TAE327715 TJZ327715:TKA327715 TTV327715:TTW327715 UDR327715:UDS327715 UNN327715:UNO327715 UXJ327715:UXK327715 VHF327715:VHG327715 VRB327715:VRC327715 WAX327715:WAY327715 WKT327715:WKU327715 WUP327715:WUQ327715 J393251:K393251 ID393251:IE393251 RZ393251:SA393251 ABV393251:ABW393251 ALR393251:ALS393251 AVN393251:AVO393251 BFJ393251:BFK393251 BPF393251:BPG393251 BZB393251:BZC393251 CIX393251:CIY393251 CST393251:CSU393251 DCP393251:DCQ393251 DML393251:DMM393251 DWH393251:DWI393251 EGD393251:EGE393251 EPZ393251:EQA393251 EZV393251:EZW393251 FJR393251:FJS393251 FTN393251:FTO393251 GDJ393251:GDK393251 GNF393251:GNG393251 GXB393251:GXC393251 HGX393251:HGY393251 HQT393251:HQU393251 IAP393251:IAQ393251 IKL393251:IKM393251 IUH393251:IUI393251 JED393251:JEE393251 JNZ393251:JOA393251 JXV393251:JXW393251 KHR393251:KHS393251 KRN393251:KRO393251 LBJ393251:LBK393251 LLF393251:LLG393251 LVB393251:LVC393251 MEX393251:MEY393251 MOT393251:MOU393251 MYP393251:MYQ393251 NIL393251:NIM393251 NSH393251:NSI393251 OCD393251:OCE393251 OLZ393251:OMA393251 OVV393251:OVW393251 PFR393251:PFS393251 PPN393251:PPO393251 PZJ393251:PZK393251 QJF393251:QJG393251 QTB393251:QTC393251 RCX393251:RCY393251 RMT393251:RMU393251 RWP393251:RWQ393251 SGL393251:SGM393251 SQH393251:SQI393251 TAD393251:TAE393251 TJZ393251:TKA393251 TTV393251:TTW393251 UDR393251:UDS393251 UNN393251:UNO393251 UXJ393251:UXK393251 VHF393251:VHG393251 VRB393251:VRC393251 WAX393251:WAY393251 WKT393251:WKU393251 WUP393251:WUQ393251 J458787:K458787 ID458787:IE458787 RZ458787:SA458787 ABV458787:ABW458787 ALR458787:ALS458787 AVN458787:AVO458787 BFJ458787:BFK458787 BPF458787:BPG458787 BZB458787:BZC458787 CIX458787:CIY458787 CST458787:CSU458787 DCP458787:DCQ458787 DML458787:DMM458787 DWH458787:DWI458787 EGD458787:EGE458787 EPZ458787:EQA458787 EZV458787:EZW458787 FJR458787:FJS458787 FTN458787:FTO458787 GDJ458787:GDK458787 GNF458787:GNG458787 GXB458787:GXC458787 HGX458787:HGY458787 HQT458787:HQU458787 IAP458787:IAQ458787 IKL458787:IKM458787 IUH458787:IUI458787 JED458787:JEE458787 JNZ458787:JOA458787 JXV458787:JXW458787 KHR458787:KHS458787 KRN458787:KRO458787 LBJ458787:LBK458787 LLF458787:LLG458787 LVB458787:LVC458787 MEX458787:MEY458787 MOT458787:MOU458787 MYP458787:MYQ458787 NIL458787:NIM458787 NSH458787:NSI458787 OCD458787:OCE458787 OLZ458787:OMA458787 OVV458787:OVW458787 PFR458787:PFS458787 PPN458787:PPO458787 PZJ458787:PZK458787 QJF458787:QJG458787 QTB458787:QTC458787 RCX458787:RCY458787 RMT458787:RMU458787 RWP458787:RWQ458787 SGL458787:SGM458787 SQH458787:SQI458787 TAD458787:TAE458787 TJZ458787:TKA458787 TTV458787:TTW458787 UDR458787:UDS458787 UNN458787:UNO458787 UXJ458787:UXK458787 VHF458787:VHG458787 VRB458787:VRC458787 WAX458787:WAY458787 WKT458787:WKU458787 WUP458787:WUQ458787 J524323:K524323 ID524323:IE524323 RZ524323:SA524323 ABV524323:ABW524323 ALR524323:ALS524323 AVN524323:AVO524323 BFJ524323:BFK524323 BPF524323:BPG524323 BZB524323:BZC524323 CIX524323:CIY524323 CST524323:CSU524323 DCP524323:DCQ524323 DML524323:DMM524323 DWH524323:DWI524323 EGD524323:EGE524323 EPZ524323:EQA524323 EZV524323:EZW524323 FJR524323:FJS524323 FTN524323:FTO524323 GDJ524323:GDK524323 GNF524323:GNG524323 GXB524323:GXC524323 HGX524323:HGY524323 HQT524323:HQU524323 IAP524323:IAQ524323 IKL524323:IKM524323 IUH524323:IUI524323 JED524323:JEE524323 JNZ524323:JOA524323 JXV524323:JXW524323 KHR524323:KHS524323 KRN524323:KRO524323 LBJ524323:LBK524323 LLF524323:LLG524323 LVB524323:LVC524323 MEX524323:MEY524323 MOT524323:MOU524323 MYP524323:MYQ524323 NIL524323:NIM524323 NSH524323:NSI524323 OCD524323:OCE524323 OLZ524323:OMA524323 OVV524323:OVW524323 PFR524323:PFS524323 PPN524323:PPO524323 PZJ524323:PZK524323 QJF524323:QJG524323 QTB524323:QTC524323 RCX524323:RCY524323 RMT524323:RMU524323 RWP524323:RWQ524323 SGL524323:SGM524323 SQH524323:SQI524323 TAD524323:TAE524323 TJZ524323:TKA524323 TTV524323:TTW524323 UDR524323:UDS524323 UNN524323:UNO524323 UXJ524323:UXK524323 VHF524323:VHG524323 VRB524323:VRC524323 WAX524323:WAY524323 WKT524323:WKU524323 WUP524323:WUQ524323 J589859:K589859 ID589859:IE589859 RZ589859:SA589859 ABV589859:ABW589859 ALR589859:ALS589859 AVN589859:AVO589859 BFJ589859:BFK589859 BPF589859:BPG589859 BZB589859:BZC589859 CIX589859:CIY589859 CST589859:CSU589859 DCP589859:DCQ589859 DML589859:DMM589859 DWH589859:DWI589859 EGD589859:EGE589859 EPZ589859:EQA589859 EZV589859:EZW589859 FJR589859:FJS589859 FTN589859:FTO589859 GDJ589859:GDK589859 GNF589859:GNG589859 GXB589859:GXC589859 HGX589859:HGY589859 HQT589859:HQU589859 IAP589859:IAQ589859 IKL589859:IKM589859 IUH589859:IUI589859 JED589859:JEE589859 JNZ589859:JOA589859 JXV589859:JXW589859 KHR589859:KHS589859 KRN589859:KRO589859 LBJ589859:LBK589859 LLF589859:LLG589859 LVB589859:LVC589859 MEX589859:MEY589859 MOT589859:MOU589859 MYP589859:MYQ589859 NIL589859:NIM589859 NSH589859:NSI589859 OCD589859:OCE589859 OLZ589859:OMA589859 OVV589859:OVW589859 PFR589859:PFS589859 PPN589859:PPO589859 PZJ589859:PZK589859 QJF589859:QJG589859 QTB589859:QTC589859 RCX589859:RCY589859 RMT589859:RMU589859 RWP589859:RWQ589859 SGL589859:SGM589859 SQH589859:SQI589859 TAD589859:TAE589859 TJZ589859:TKA589859 TTV589859:TTW589859 UDR589859:UDS589859 UNN589859:UNO589859 UXJ589859:UXK589859 VHF589859:VHG589859 VRB589859:VRC589859 WAX589859:WAY589859 WKT589859:WKU589859 WUP589859:WUQ589859 J655395:K655395 ID655395:IE655395 RZ655395:SA655395 ABV655395:ABW655395 ALR655395:ALS655395 AVN655395:AVO655395 BFJ655395:BFK655395 BPF655395:BPG655395 BZB655395:BZC655395 CIX655395:CIY655395 CST655395:CSU655395 DCP655395:DCQ655395 DML655395:DMM655395 DWH655395:DWI655395 EGD655395:EGE655395 EPZ655395:EQA655395 EZV655395:EZW655395 FJR655395:FJS655395 FTN655395:FTO655395 GDJ655395:GDK655395 GNF655395:GNG655395 GXB655395:GXC655395 HGX655395:HGY655395 HQT655395:HQU655395 IAP655395:IAQ655395 IKL655395:IKM655395 IUH655395:IUI655395 JED655395:JEE655395 JNZ655395:JOA655395 JXV655395:JXW655395 KHR655395:KHS655395 KRN655395:KRO655395 LBJ655395:LBK655395 LLF655395:LLG655395 LVB655395:LVC655395 MEX655395:MEY655395 MOT655395:MOU655395 MYP655395:MYQ655395 NIL655395:NIM655395 NSH655395:NSI655395 OCD655395:OCE655395 OLZ655395:OMA655395 OVV655395:OVW655395 PFR655395:PFS655395 PPN655395:PPO655395 PZJ655395:PZK655395 QJF655395:QJG655395 QTB655395:QTC655395 RCX655395:RCY655395 RMT655395:RMU655395 RWP655395:RWQ655395 SGL655395:SGM655395 SQH655395:SQI655395 TAD655395:TAE655395 TJZ655395:TKA655395 TTV655395:TTW655395 UDR655395:UDS655395 UNN655395:UNO655395 UXJ655395:UXK655395 VHF655395:VHG655395 VRB655395:VRC655395 WAX655395:WAY655395 WKT655395:WKU655395 WUP655395:WUQ655395 J720931:K720931 ID720931:IE720931 RZ720931:SA720931 ABV720931:ABW720931 ALR720931:ALS720931 AVN720931:AVO720931 BFJ720931:BFK720931 BPF720931:BPG720931 BZB720931:BZC720931 CIX720931:CIY720931 CST720931:CSU720931 DCP720931:DCQ720931 DML720931:DMM720931 DWH720931:DWI720931 EGD720931:EGE720931 EPZ720931:EQA720931 EZV720931:EZW720931 FJR720931:FJS720931 FTN720931:FTO720931 GDJ720931:GDK720931 GNF720931:GNG720931 GXB720931:GXC720931 HGX720931:HGY720931 HQT720931:HQU720931 IAP720931:IAQ720931 IKL720931:IKM720931 IUH720931:IUI720931 JED720931:JEE720931 JNZ720931:JOA720931 JXV720931:JXW720931 KHR720931:KHS720931 KRN720931:KRO720931 LBJ720931:LBK720931 LLF720931:LLG720931 LVB720931:LVC720931 MEX720931:MEY720931 MOT720931:MOU720931 MYP720931:MYQ720931 NIL720931:NIM720931 NSH720931:NSI720931 OCD720931:OCE720931 OLZ720931:OMA720931 OVV720931:OVW720931 PFR720931:PFS720931 PPN720931:PPO720931 PZJ720931:PZK720931 QJF720931:QJG720931 QTB720931:QTC720931 RCX720931:RCY720931 RMT720931:RMU720931 RWP720931:RWQ720931 SGL720931:SGM720931 SQH720931:SQI720931 TAD720931:TAE720931 TJZ720931:TKA720931 TTV720931:TTW720931 UDR720931:UDS720931 UNN720931:UNO720931 UXJ720931:UXK720931 VHF720931:VHG720931 VRB720931:VRC720931 WAX720931:WAY720931 WKT720931:WKU720931 WUP720931:WUQ720931 J786467:K786467 ID786467:IE786467 RZ786467:SA786467 ABV786467:ABW786467 ALR786467:ALS786467 AVN786467:AVO786467 BFJ786467:BFK786467 BPF786467:BPG786467 BZB786467:BZC786467 CIX786467:CIY786467 CST786467:CSU786467 DCP786467:DCQ786467 DML786467:DMM786467 DWH786467:DWI786467 EGD786467:EGE786467 EPZ786467:EQA786467 EZV786467:EZW786467 FJR786467:FJS786467 FTN786467:FTO786467 GDJ786467:GDK786467 GNF786467:GNG786467 GXB786467:GXC786467 HGX786467:HGY786467 HQT786467:HQU786467 IAP786467:IAQ786467 IKL786467:IKM786467 IUH786467:IUI786467 JED786467:JEE786467 JNZ786467:JOA786467 JXV786467:JXW786467 KHR786467:KHS786467 KRN786467:KRO786467 LBJ786467:LBK786467 LLF786467:LLG786467 LVB786467:LVC786467 MEX786467:MEY786467 MOT786467:MOU786467 MYP786467:MYQ786467 NIL786467:NIM786467 NSH786467:NSI786467 OCD786467:OCE786467 OLZ786467:OMA786467 OVV786467:OVW786467 PFR786467:PFS786467 PPN786467:PPO786467 PZJ786467:PZK786467 QJF786467:QJG786467 QTB786467:QTC786467 RCX786467:RCY786467 RMT786467:RMU786467 RWP786467:RWQ786467 SGL786467:SGM786467 SQH786467:SQI786467 TAD786467:TAE786467 TJZ786467:TKA786467 TTV786467:TTW786467 UDR786467:UDS786467 UNN786467:UNO786467 UXJ786467:UXK786467 VHF786467:VHG786467 VRB786467:VRC786467 WAX786467:WAY786467 WKT786467:WKU786467 WUP786467:WUQ786467 J852003:K852003 ID852003:IE852003 RZ852003:SA852003 ABV852003:ABW852003 ALR852003:ALS852003 AVN852003:AVO852003 BFJ852003:BFK852003 BPF852003:BPG852003 BZB852003:BZC852003 CIX852003:CIY852003 CST852003:CSU852003 DCP852003:DCQ852003 DML852003:DMM852003 DWH852003:DWI852003 EGD852003:EGE852003 EPZ852003:EQA852003 EZV852003:EZW852003 FJR852003:FJS852003 FTN852003:FTO852003 GDJ852003:GDK852003 GNF852003:GNG852003 GXB852003:GXC852003 HGX852003:HGY852003 HQT852003:HQU852003 IAP852003:IAQ852003 IKL852003:IKM852003 IUH852003:IUI852003 JED852003:JEE852003 JNZ852003:JOA852003 JXV852003:JXW852003 KHR852003:KHS852003 KRN852003:KRO852003 LBJ852003:LBK852003 LLF852003:LLG852003 LVB852003:LVC852003 MEX852003:MEY852003 MOT852003:MOU852003 MYP852003:MYQ852003 NIL852003:NIM852003 NSH852003:NSI852003 OCD852003:OCE852003 OLZ852003:OMA852003 OVV852003:OVW852003 PFR852003:PFS852003 PPN852003:PPO852003 PZJ852003:PZK852003 QJF852003:QJG852003 QTB852003:QTC852003 RCX852003:RCY852003 RMT852003:RMU852003 RWP852003:RWQ852003 SGL852003:SGM852003 SQH852003:SQI852003 TAD852003:TAE852003 TJZ852003:TKA852003 TTV852003:TTW852003 UDR852003:UDS852003 UNN852003:UNO852003 UXJ852003:UXK852003 VHF852003:VHG852003 VRB852003:VRC852003 WAX852003:WAY852003 WKT852003:WKU852003 WUP852003:WUQ852003 J917539:K917539 ID917539:IE917539 RZ917539:SA917539 ABV917539:ABW917539 ALR917539:ALS917539 AVN917539:AVO917539 BFJ917539:BFK917539 BPF917539:BPG917539 BZB917539:BZC917539 CIX917539:CIY917539 CST917539:CSU917539 DCP917539:DCQ917539 DML917539:DMM917539 DWH917539:DWI917539 EGD917539:EGE917539 EPZ917539:EQA917539 EZV917539:EZW917539 FJR917539:FJS917539 FTN917539:FTO917539 GDJ917539:GDK917539 GNF917539:GNG917539 GXB917539:GXC917539 HGX917539:HGY917539 HQT917539:HQU917539 IAP917539:IAQ917539 IKL917539:IKM917539 IUH917539:IUI917539 JED917539:JEE917539 JNZ917539:JOA917539 JXV917539:JXW917539 KHR917539:KHS917539 KRN917539:KRO917539 LBJ917539:LBK917539 LLF917539:LLG917539 LVB917539:LVC917539 MEX917539:MEY917539 MOT917539:MOU917539 MYP917539:MYQ917539 NIL917539:NIM917539 NSH917539:NSI917539 OCD917539:OCE917539 OLZ917539:OMA917539 OVV917539:OVW917539 PFR917539:PFS917539 PPN917539:PPO917539 PZJ917539:PZK917539 QJF917539:QJG917539 QTB917539:QTC917539 RCX917539:RCY917539 RMT917539:RMU917539 RWP917539:RWQ917539 SGL917539:SGM917539 SQH917539:SQI917539 TAD917539:TAE917539 TJZ917539:TKA917539 TTV917539:TTW917539 UDR917539:UDS917539 UNN917539:UNO917539 UXJ917539:UXK917539 VHF917539:VHG917539 VRB917539:VRC917539 WAX917539:WAY917539 WKT917539:WKU917539 WUP917539:WUQ917539 J983075:K983075 ID983075:IE983075 RZ983075:SA983075 ABV983075:ABW983075 ALR983075:ALS983075 AVN983075:AVO983075 BFJ983075:BFK983075 BPF983075:BPG983075 BZB983075:BZC983075 CIX983075:CIY983075 CST983075:CSU983075 DCP983075:DCQ983075 DML983075:DMM983075 DWH983075:DWI983075 EGD983075:EGE983075 EPZ983075:EQA983075 EZV983075:EZW983075 FJR983075:FJS983075 FTN983075:FTO983075 GDJ983075:GDK983075 GNF983075:GNG983075 GXB983075:GXC983075 HGX983075:HGY983075 HQT983075:HQU983075 IAP983075:IAQ983075 IKL983075:IKM983075 IUH983075:IUI983075 JED983075:JEE983075 JNZ983075:JOA983075 JXV983075:JXW983075 KHR983075:KHS983075 KRN983075:KRO983075 LBJ983075:LBK983075 LLF983075:LLG983075 LVB983075:LVC983075 MEX983075:MEY983075 MOT983075:MOU983075 MYP983075:MYQ983075 NIL983075:NIM983075 NSH983075:NSI983075 OCD983075:OCE983075 OLZ983075:OMA983075 OVV983075:OVW983075 PFR983075:PFS983075 PPN983075:PPO983075 PZJ983075:PZK983075 QJF983075:QJG983075 QTB983075:QTC983075 RCX983075:RCY983075 RMT983075:RMU983075 RWP983075:RWQ983075 SGL983075:SGM983075 SQH983075:SQI983075 TAD983075:TAE983075 TJZ983075:TKA983075 TTV983075:TTW983075 UDR983075:UDS983075 UNN983075:UNO983075 UXJ983075:UXK983075 VHF983075:VHG983075 VRB983075:VRC983075 WAX983075:WAY983075 WKT983075:WKU983075" xr:uid="{00000000-0002-0000-0B00-000002000000}">
      <formula1>"総,指,観,救"</formula1>
    </dataValidation>
    <dataValidation type="list" allowBlank="1" showInputMessage="1" showErrorMessage="1" sqref="WUO983072 HW33:HW35 RS33:RS35 ABO33:ABO35 ALK33:ALK35 AVG33:AVG35 BFC33:BFC35 BOY33:BOY35 BYU33:BYU35 CIQ33:CIQ35 CSM33:CSM35 DCI33:DCI35 DME33:DME35 DWA33:DWA35 EFW33:EFW35 EPS33:EPS35 EZO33:EZO35 FJK33:FJK35 FTG33:FTG35 GDC33:GDC35 GMY33:GMY35 GWU33:GWU35 HGQ33:HGQ35 HQM33:HQM35 IAI33:IAI35 IKE33:IKE35 IUA33:IUA35 JDW33:JDW35 JNS33:JNS35 JXO33:JXO35 KHK33:KHK35 KRG33:KRG35 LBC33:LBC35 LKY33:LKY35 LUU33:LUU35 MEQ33:MEQ35 MOM33:MOM35 MYI33:MYI35 NIE33:NIE35 NSA33:NSA35 OBW33:OBW35 OLS33:OLS35 OVO33:OVO35 PFK33:PFK35 PPG33:PPG35 PZC33:PZC35 QIY33:QIY35 QSU33:QSU35 RCQ33:RCQ35 RMM33:RMM35 RWI33:RWI35 SGE33:SGE35 SQA33:SQA35 SZW33:SZW35 TJS33:TJS35 TTO33:TTO35 UDK33:UDK35 UNG33:UNG35 UXC33:UXC35 VGY33:VGY35 VQU33:VQU35 WAQ33:WAQ35 WKM33:WKM35 WUI33:WUI35 C65568 HW65568 RS65568 ABO65568 ALK65568 AVG65568 BFC65568 BOY65568 BYU65568 CIQ65568 CSM65568 DCI65568 DME65568 DWA65568 EFW65568 EPS65568 EZO65568 FJK65568 FTG65568 GDC65568 GMY65568 GWU65568 HGQ65568 HQM65568 IAI65568 IKE65568 IUA65568 JDW65568 JNS65568 JXO65568 KHK65568 KRG65568 LBC65568 LKY65568 LUU65568 MEQ65568 MOM65568 MYI65568 NIE65568 NSA65568 OBW65568 OLS65568 OVO65568 PFK65568 PPG65568 PZC65568 QIY65568 QSU65568 RCQ65568 RMM65568 RWI65568 SGE65568 SQA65568 SZW65568 TJS65568 TTO65568 UDK65568 UNG65568 UXC65568 VGY65568 VQU65568 WAQ65568 WKM65568 WUI65568 C131104 HW131104 RS131104 ABO131104 ALK131104 AVG131104 BFC131104 BOY131104 BYU131104 CIQ131104 CSM131104 DCI131104 DME131104 DWA131104 EFW131104 EPS131104 EZO131104 FJK131104 FTG131104 GDC131104 GMY131104 GWU131104 HGQ131104 HQM131104 IAI131104 IKE131104 IUA131104 JDW131104 JNS131104 JXO131104 KHK131104 KRG131104 LBC131104 LKY131104 LUU131104 MEQ131104 MOM131104 MYI131104 NIE131104 NSA131104 OBW131104 OLS131104 OVO131104 PFK131104 PPG131104 PZC131104 QIY131104 QSU131104 RCQ131104 RMM131104 RWI131104 SGE131104 SQA131104 SZW131104 TJS131104 TTO131104 UDK131104 UNG131104 UXC131104 VGY131104 VQU131104 WAQ131104 WKM131104 WUI131104 C196640 HW196640 RS196640 ABO196640 ALK196640 AVG196640 BFC196640 BOY196640 BYU196640 CIQ196640 CSM196640 DCI196640 DME196640 DWA196640 EFW196640 EPS196640 EZO196640 FJK196640 FTG196640 GDC196640 GMY196640 GWU196640 HGQ196640 HQM196640 IAI196640 IKE196640 IUA196640 JDW196640 JNS196640 JXO196640 KHK196640 KRG196640 LBC196640 LKY196640 LUU196640 MEQ196640 MOM196640 MYI196640 NIE196640 NSA196640 OBW196640 OLS196640 OVO196640 PFK196640 PPG196640 PZC196640 QIY196640 QSU196640 RCQ196640 RMM196640 RWI196640 SGE196640 SQA196640 SZW196640 TJS196640 TTO196640 UDK196640 UNG196640 UXC196640 VGY196640 VQU196640 WAQ196640 WKM196640 WUI196640 C262176 HW262176 RS262176 ABO262176 ALK262176 AVG262176 BFC262176 BOY262176 BYU262176 CIQ262176 CSM262176 DCI262176 DME262176 DWA262176 EFW262176 EPS262176 EZO262176 FJK262176 FTG262176 GDC262176 GMY262176 GWU262176 HGQ262176 HQM262176 IAI262176 IKE262176 IUA262176 JDW262176 JNS262176 JXO262176 KHK262176 KRG262176 LBC262176 LKY262176 LUU262176 MEQ262176 MOM262176 MYI262176 NIE262176 NSA262176 OBW262176 OLS262176 OVO262176 PFK262176 PPG262176 PZC262176 QIY262176 QSU262176 RCQ262176 RMM262176 RWI262176 SGE262176 SQA262176 SZW262176 TJS262176 TTO262176 UDK262176 UNG262176 UXC262176 VGY262176 VQU262176 WAQ262176 WKM262176 WUI262176 C327712 HW327712 RS327712 ABO327712 ALK327712 AVG327712 BFC327712 BOY327712 BYU327712 CIQ327712 CSM327712 DCI327712 DME327712 DWA327712 EFW327712 EPS327712 EZO327712 FJK327712 FTG327712 GDC327712 GMY327712 GWU327712 HGQ327712 HQM327712 IAI327712 IKE327712 IUA327712 JDW327712 JNS327712 JXO327712 KHK327712 KRG327712 LBC327712 LKY327712 LUU327712 MEQ327712 MOM327712 MYI327712 NIE327712 NSA327712 OBW327712 OLS327712 OVO327712 PFK327712 PPG327712 PZC327712 QIY327712 QSU327712 RCQ327712 RMM327712 RWI327712 SGE327712 SQA327712 SZW327712 TJS327712 TTO327712 UDK327712 UNG327712 UXC327712 VGY327712 VQU327712 WAQ327712 WKM327712 WUI327712 C393248 HW393248 RS393248 ABO393248 ALK393248 AVG393248 BFC393248 BOY393248 BYU393248 CIQ393248 CSM393248 DCI393248 DME393248 DWA393248 EFW393248 EPS393248 EZO393248 FJK393248 FTG393248 GDC393248 GMY393248 GWU393248 HGQ393248 HQM393248 IAI393248 IKE393248 IUA393248 JDW393248 JNS393248 JXO393248 KHK393248 KRG393248 LBC393248 LKY393248 LUU393248 MEQ393248 MOM393248 MYI393248 NIE393248 NSA393248 OBW393248 OLS393248 OVO393248 PFK393248 PPG393248 PZC393248 QIY393248 QSU393248 RCQ393248 RMM393248 RWI393248 SGE393248 SQA393248 SZW393248 TJS393248 TTO393248 UDK393248 UNG393248 UXC393248 VGY393248 VQU393248 WAQ393248 WKM393248 WUI393248 C458784 HW458784 RS458784 ABO458784 ALK458784 AVG458784 BFC458784 BOY458784 BYU458784 CIQ458784 CSM458784 DCI458784 DME458784 DWA458784 EFW458784 EPS458784 EZO458784 FJK458784 FTG458784 GDC458784 GMY458784 GWU458784 HGQ458784 HQM458784 IAI458784 IKE458784 IUA458784 JDW458784 JNS458784 JXO458784 KHK458784 KRG458784 LBC458784 LKY458784 LUU458784 MEQ458784 MOM458784 MYI458784 NIE458784 NSA458784 OBW458784 OLS458784 OVO458784 PFK458784 PPG458784 PZC458784 QIY458784 QSU458784 RCQ458784 RMM458784 RWI458784 SGE458784 SQA458784 SZW458784 TJS458784 TTO458784 UDK458784 UNG458784 UXC458784 VGY458784 VQU458784 WAQ458784 WKM458784 WUI458784 C524320 HW524320 RS524320 ABO524320 ALK524320 AVG524320 BFC524320 BOY524320 BYU524320 CIQ524320 CSM524320 DCI524320 DME524320 DWA524320 EFW524320 EPS524320 EZO524320 FJK524320 FTG524320 GDC524320 GMY524320 GWU524320 HGQ524320 HQM524320 IAI524320 IKE524320 IUA524320 JDW524320 JNS524320 JXO524320 KHK524320 KRG524320 LBC524320 LKY524320 LUU524320 MEQ524320 MOM524320 MYI524320 NIE524320 NSA524320 OBW524320 OLS524320 OVO524320 PFK524320 PPG524320 PZC524320 QIY524320 QSU524320 RCQ524320 RMM524320 RWI524320 SGE524320 SQA524320 SZW524320 TJS524320 TTO524320 UDK524320 UNG524320 UXC524320 VGY524320 VQU524320 WAQ524320 WKM524320 WUI524320 C589856 HW589856 RS589856 ABO589856 ALK589856 AVG589856 BFC589856 BOY589856 BYU589856 CIQ589856 CSM589856 DCI589856 DME589856 DWA589856 EFW589856 EPS589856 EZO589856 FJK589856 FTG589856 GDC589856 GMY589856 GWU589856 HGQ589856 HQM589856 IAI589856 IKE589856 IUA589856 JDW589856 JNS589856 JXO589856 KHK589856 KRG589856 LBC589856 LKY589856 LUU589856 MEQ589856 MOM589856 MYI589856 NIE589856 NSA589856 OBW589856 OLS589856 OVO589856 PFK589856 PPG589856 PZC589856 QIY589856 QSU589856 RCQ589856 RMM589856 RWI589856 SGE589856 SQA589856 SZW589856 TJS589856 TTO589856 UDK589856 UNG589856 UXC589856 VGY589856 VQU589856 WAQ589856 WKM589856 WUI589856 C655392 HW655392 RS655392 ABO655392 ALK655392 AVG655392 BFC655392 BOY655392 BYU655392 CIQ655392 CSM655392 DCI655392 DME655392 DWA655392 EFW655392 EPS655392 EZO655392 FJK655392 FTG655392 GDC655392 GMY655392 GWU655392 HGQ655392 HQM655392 IAI655392 IKE655392 IUA655392 JDW655392 JNS655392 JXO655392 KHK655392 KRG655392 LBC655392 LKY655392 LUU655392 MEQ655392 MOM655392 MYI655392 NIE655392 NSA655392 OBW655392 OLS655392 OVO655392 PFK655392 PPG655392 PZC655392 QIY655392 QSU655392 RCQ655392 RMM655392 RWI655392 SGE655392 SQA655392 SZW655392 TJS655392 TTO655392 UDK655392 UNG655392 UXC655392 VGY655392 VQU655392 WAQ655392 WKM655392 WUI655392 C720928 HW720928 RS720928 ABO720928 ALK720928 AVG720928 BFC720928 BOY720928 BYU720928 CIQ720928 CSM720928 DCI720928 DME720928 DWA720928 EFW720928 EPS720928 EZO720928 FJK720928 FTG720928 GDC720928 GMY720928 GWU720928 HGQ720928 HQM720928 IAI720928 IKE720928 IUA720928 JDW720928 JNS720928 JXO720928 KHK720928 KRG720928 LBC720928 LKY720928 LUU720928 MEQ720928 MOM720928 MYI720928 NIE720928 NSA720928 OBW720928 OLS720928 OVO720928 PFK720928 PPG720928 PZC720928 QIY720928 QSU720928 RCQ720928 RMM720928 RWI720928 SGE720928 SQA720928 SZW720928 TJS720928 TTO720928 UDK720928 UNG720928 UXC720928 VGY720928 VQU720928 WAQ720928 WKM720928 WUI720928 C786464 HW786464 RS786464 ABO786464 ALK786464 AVG786464 BFC786464 BOY786464 BYU786464 CIQ786464 CSM786464 DCI786464 DME786464 DWA786464 EFW786464 EPS786464 EZO786464 FJK786464 FTG786464 GDC786464 GMY786464 GWU786464 HGQ786464 HQM786464 IAI786464 IKE786464 IUA786464 JDW786464 JNS786464 JXO786464 KHK786464 KRG786464 LBC786464 LKY786464 LUU786464 MEQ786464 MOM786464 MYI786464 NIE786464 NSA786464 OBW786464 OLS786464 OVO786464 PFK786464 PPG786464 PZC786464 QIY786464 QSU786464 RCQ786464 RMM786464 RWI786464 SGE786464 SQA786464 SZW786464 TJS786464 TTO786464 UDK786464 UNG786464 UXC786464 VGY786464 VQU786464 WAQ786464 WKM786464 WUI786464 C852000 HW852000 RS852000 ABO852000 ALK852000 AVG852000 BFC852000 BOY852000 BYU852000 CIQ852000 CSM852000 DCI852000 DME852000 DWA852000 EFW852000 EPS852000 EZO852000 FJK852000 FTG852000 GDC852000 GMY852000 GWU852000 HGQ852000 HQM852000 IAI852000 IKE852000 IUA852000 JDW852000 JNS852000 JXO852000 KHK852000 KRG852000 LBC852000 LKY852000 LUU852000 MEQ852000 MOM852000 MYI852000 NIE852000 NSA852000 OBW852000 OLS852000 OVO852000 PFK852000 PPG852000 PZC852000 QIY852000 QSU852000 RCQ852000 RMM852000 RWI852000 SGE852000 SQA852000 SZW852000 TJS852000 TTO852000 UDK852000 UNG852000 UXC852000 VGY852000 VQU852000 WAQ852000 WKM852000 WUI852000 C917536 HW917536 RS917536 ABO917536 ALK917536 AVG917536 BFC917536 BOY917536 BYU917536 CIQ917536 CSM917536 DCI917536 DME917536 DWA917536 EFW917536 EPS917536 EZO917536 FJK917536 FTG917536 GDC917536 GMY917536 GWU917536 HGQ917536 HQM917536 IAI917536 IKE917536 IUA917536 JDW917536 JNS917536 JXO917536 KHK917536 KRG917536 LBC917536 LKY917536 LUU917536 MEQ917536 MOM917536 MYI917536 NIE917536 NSA917536 OBW917536 OLS917536 OVO917536 PFK917536 PPG917536 PZC917536 QIY917536 QSU917536 RCQ917536 RMM917536 RWI917536 SGE917536 SQA917536 SZW917536 TJS917536 TTO917536 UDK917536 UNG917536 UXC917536 VGY917536 VQU917536 WAQ917536 WKM917536 WUI917536 C983072 HW983072 RS983072 ABO983072 ALK983072 AVG983072 BFC983072 BOY983072 BYU983072 CIQ983072 CSM983072 DCI983072 DME983072 DWA983072 EFW983072 EPS983072 EZO983072 FJK983072 FTG983072 GDC983072 GMY983072 GWU983072 HGQ983072 HQM983072 IAI983072 IKE983072 IUA983072 JDW983072 JNS983072 JXO983072 KHK983072 KRG983072 LBC983072 LKY983072 LUU983072 MEQ983072 MOM983072 MYI983072 NIE983072 NSA983072 OBW983072 OLS983072 OVO983072 PFK983072 PPG983072 PZC983072 QIY983072 QSU983072 RCQ983072 RMM983072 RWI983072 SGE983072 SQA983072 SZW983072 TJS983072 TTO983072 UDK983072 UNG983072 UXC983072 VGY983072 VQU983072 WAQ983072 WKM983072 WUI983072 WKS983072 IC33:IC35 RY33:RY35 ABU33:ABU35 ALQ33:ALQ35 AVM33:AVM35 BFI33:BFI35 BPE33:BPE35 BZA33:BZA35 CIW33:CIW35 CSS33:CSS35 DCO33:DCO35 DMK33:DMK35 DWG33:DWG35 EGC33:EGC35 EPY33:EPY35 EZU33:EZU35 FJQ33:FJQ35 FTM33:FTM35 GDI33:GDI35 GNE33:GNE35 GXA33:GXA35 HGW33:HGW35 HQS33:HQS35 IAO33:IAO35 IKK33:IKK35 IUG33:IUG35 JEC33:JEC35 JNY33:JNY35 JXU33:JXU35 KHQ33:KHQ35 KRM33:KRM35 LBI33:LBI35 LLE33:LLE35 LVA33:LVA35 MEW33:MEW35 MOS33:MOS35 MYO33:MYO35 NIK33:NIK35 NSG33:NSG35 OCC33:OCC35 OLY33:OLY35 OVU33:OVU35 PFQ33:PFQ35 PPM33:PPM35 PZI33:PZI35 QJE33:QJE35 QTA33:QTA35 RCW33:RCW35 RMS33:RMS35 RWO33:RWO35 SGK33:SGK35 SQG33:SQG35 TAC33:TAC35 TJY33:TJY35 TTU33:TTU35 UDQ33:UDQ35 UNM33:UNM35 UXI33:UXI35 VHE33:VHE35 VRA33:VRA35 WAW33:WAW35 WKS33:WKS35 WUO33:WUO35 I65568 IC65568 RY65568 ABU65568 ALQ65568 AVM65568 BFI65568 BPE65568 BZA65568 CIW65568 CSS65568 DCO65568 DMK65568 DWG65568 EGC65568 EPY65568 EZU65568 FJQ65568 FTM65568 GDI65568 GNE65568 GXA65568 HGW65568 HQS65568 IAO65568 IKK65568 IUG65568 JEC65568 JNY65568 JXU65568 KHQ65568 KRM65568 LBI65568 LLE65568 LVA65568 MEW65568 MOS65568 MYO65568 NIK65568 NSG65568 OCC65568 OLY65568 OVU65568 PFQ65568 PPM65568 PZI65568 QJE65568 QTA65568 RCW65568 RMS65568 RWO65568 SGK65568 SQG65568 TAC65568 TJY65568 TTU65568 UDQ65568 UNM65568 UXI65568 VHE65568 VRA65568 WAW65568 WKS65568 WUO65568 I131104 IC131104 RY131104 ABU131104 ALQ131104 AVM131104 BFI131104 BPE131104 BZA131104 CIW131104 CSS131104 DCO131104 DMK131104 DWG131104 EGC131104 EPY131104 EZU131104 FJQ131104 FTM131104 GDI131104 GNE131104 GXA131104 HGW131104 HQS131104 IAO131104 IKK131104 IUG131104 JEC131104 JNY131104 JXU131104 KHQ131104 KRM131104 LBI131104 LLE131104 LVA131104 MEW131104 MOS131104 MYO131104 NIK131104 NSG131104 OCC131104 OLY131104 OVU131104 PFQ131104 PPM131104 PZI131104 QJE131104 QTA131104 RCW131104 RMS131104 RWO131104 SGK131104 SQG131104 TAC131104 TJY131104 TTU131104 UDQ131104 UNM131104 UXI131104 VHE131104 VRA131104 WAW131104 WKS131104 WUO131104 I196640 IC196640 RY196640 ABU196640 ALQ196640 AVM196640 BFI196640 BPE196640 BZA196640 CIW196640 CSS196640 DCO196640 DMK196640 DWG196640 EGC196640 EPY196640 EZU196640 FJQ196640 FTM196640 GDI196640 GNE196640 GXA196640 HGW196640 HQS196640 IAO196640 IKK196640 IUG196640 JEC196640 JNY196640 JXU196640 KHQ196640 KRM196640 LBI196640 LLE196640 LVA196640 MEW196640 MOS196640 MYO196640 NIK196640 NSG196640 OCC196640 OLY196640 OVU196640 PFQ196640 PPM196640 PZI196640 QJE196640 QTA196640 RCW196640 RMS196640 RWO196640 SGK196640 SQG196640 TAC196640 TJY196640 TTU196640 UDQ196640 UNM196640 UXI196640 VHE196640 VRA196640 WAW196640 WKS196640 WUO196640 I262176 IC262176 RY262176 ABU262176 ALQ262176 AVM262176 BFI262176 BPE262176 BZA262176 CIW262176 CSS262176 DCO262176 DMK262176 DWG262176 EGC262176 EPY262176 EZU262176 FJQ262176 FTM262176 GDI262176 GNE262176 GXA262176 HGW262176 HQS262176 IAO262176 IKK262176 IUG262176 JEC262176 JNY262176 JXU262176 KHQ262176 KRM262176 LBI262176 LLE262176 LVA262176 MEW262176 MOS262176 MYO262176 NIK262176 NSG262176 OCC262176 OLY262176 OVU262176 PFQ262176 PPM262176 PZI262176 QJE262176 QTA262176 RCW262176 RMS262176 RWO262176 SGK262176 SQG262176 TAC262176 TJY262176 TTU262176 UDQ262176 UNM262176 UXI262176 VHE262176 VRA262176 WAW262176 WKS262176 WUO262176 I327712 IC327712 RY327712 ABU327712 ALQ327712 AVM327712 BFI327712 BPE327712 BZA327712 CIW327712 CSS327712 DCO327712 DMK327712 DWG327712 EGC327712 EPY327712 EZU327712 FJQ327712 FTM327712 GDI327712 GNE327712 GXA327712 HGW327712 HQS327712 IAO327712 IKK327712 IUG327712 JEC327712 JNY327712 JXU327712 KHQ327712 KRM327712 LBI327712 LLE327712 LVA327712 MEW327712 MOS327712 MYO327712 NIK327712 NSG327712 OCC327712 OLY327712 OVU327712 PFQ327712 PPM327712 PZI327712 QJE327712 QTA327712 RCW327712 RMS327712 RWO327712 SGK327712 SQG327712 TAC327712 TJY327712 TTU327712 UDQ327712 UNM327712 UXI327712 VHE327712 VRA327712 WAW327712 WKS327712 WUO327712 I393248 IC393248 RY393248 ABU393248 ALQ393248 AVM393248 BFI393248 BPE393248 BZA393248 CIW393248 CSS393248 DCO393248 DMK393248 DWG393248 EGC393248 EPY393248 EZU393248 FJQ393248 FTM393248 GDI393248 GNE393248 GXA393248 HGW393248 HQS393248 IAO393248 IKK393248 IUG393248 JEC393248 JNY393248 JXU393248 KHQ393248 KRM393248 LBI393248 LLE393248 LVA393248 MEW393248 MOS393248 MYO393248 NIK393248 NSG393248 OCC393248 OLY393248 OVU393248 PFQ393248 PPM393248 PZI393248 QJE393248 QTA393248 RCW393248 RMS393248 RWO393248 SGK393248 SQG393248 TAC393248 TJY393248 TTU393248 UDQ393248 UNM393248 UXI393248 VHE393248 VRA393248 WAW393248 WKS393248 WUO393248 I458784 IC458784 RY458784 ABU458784 ALQ458784 AVM458784 BFI458784 BPE458784 BZA458784 CIW458784 CSS458784 DCO458784 DMK458784 DWG458784 EGC458784 EPY458784 EZU458784 FJQ458784 FTM458784 GDI458784 GNE458784 GXA458784 HGW458784 HQS458784 IAO458784 IKK458784 IUG458784 JEC458784 JNY458784 JXU458784 KHQ458784 KRM458784 LBI458784 LLE458784 LVA458784 MEW458784 MOS458784 MYO458784 NIK458784 NSG458784 OCC458784 OLY458784 OVU458784 PFQ458784 PPM458784 PZI458784 QJE458784 QTA458784 RCW458784 RMS458784 RWO458784 SGK458784 SQG458784 TAC458784 TJY458784 TTU458784 UDQ458784 UNM458784 UXI458784 VHE458784 VRA458784 WAW458784 WKS458784 WUO458784 I524320 IC524320 RY524320 ABU524320 ALQ524320 AVM524320 BFI524320 BPE524320 BZA524320 CIW524320 CSS524320 DCO524320 DMK524320 DWG524320 EGC524320 EPY524320 EZU524320 FJQ524320 FTM524320 GDI524320 GNE524320 GXA524320 HGW524320 HQS524320 IAO524320 IKK524320 IUG524320 JEC524320 JNY524320 JXU524320 KHQ524320 KRM524320 LBI524320 LLE524320 LVA524320 MEW524320 MOS524320 MYO524320 NIK524320 NSG524320 OCC524320 OLY524320 OVU524320 PFQ524320 PPM524320 PZI524320 QJE524320 QTA524320 RCW524320 RMS524320 RWO524320 SGK524320 SQG524320 TAC524320 TJY524320 TTU524320 UDQ524320 UNM524320 UXI524320 VHE524320 VRA524320 WAW524320 WKS524320 WUO524320 I589856 IC589856 RY589856 ABU589856 ALQ589856 AVM589856 BFI589856 BPE589856 BZA589856 CIW589856 CSS589856 DCO589856 DMK589856 DWG589856 EGC589856 EPY589856 EZU589856 FJQ589856 FTM589856 GDI589856 GNE589856 GXA589856 HGW589856 HQS589856 IAO589856 IKK589856 IUG589856 JEC589856 JNY589856 JXU589856 KHQ589856 KRM589856 LBI589856 LLE589856 LVA589856 MEW589856 MOS589856 MYO589856 NIK589856 NSG589856 OCC589856 OLY589856 OVU589856 PFQ589856 PPM589856 PZI589856 QJE589856 QTA589856 RCW589856 RMS589856 RWO589856 SGK589856 SQG589856 TAC589856 TJY589856 TTU589856 UDQ589856 UNM589856 UXI589856 VHE589856 VRA589856 WAW589856 WKS589856 WUO589856 I655392 IC655392 RY655392 ABU655392 ALQ655392 AVM655392 BFI655392 BPE655392 BZA655392 CIW655392 CSS655392 DCO655392 DMK655392 DWG655392 EGC655392 EPY655392 EZU655392 FJQ655392 FTM655392 GDI655392 GNE655392 GXA655392 HGW655392 HQS655392 IAO655392 IKK655392 IUG655392 JEC655392 JNY655392 JXU655392 KHQ655392 KRM655392 LBI655392 LLE655392 LVA655392 MEW655392 MOS655392 MYO655392 NIK655392 NSG655392 OCC655392 OLY655392 OVU655392 PFQ655392 PPM655392 PZI655392 QJE655392 QTA655392 RCW655392 RMS655392 RWO655392 SGK655392 SQG655392 TAC655392 TJY655392 TTU655392 UDQ655392 UNM655392 UXI655392 VHE655392 VRA655392 WAW655392 WKS655392 WUO655392 I720928 IC720928 RY720928 ABU720928 ALQ720928 AVM720928 BFI720928 BPE720928 BZA720928 CIW720928 CSS720928 DCO720928 DMK720928 DWG720928 EGC720928 EPY720928 EZU720928 FJQ720928 FTM720928 GDI720928 GNE720928 GXA720928 HGW720928 HQS720928 IAO720928 IKK720928 IUG720928 JEC720928 JNY720928 JXU720928 KHQ720928 KRM720928 LBI720928 LLE720928 LVA720928 MEW720928 MOS720928 MYO720928 NIK720928 NSG720928 OCC720928 OLY720928 OVU720928 PFQ720928 PPM720928 PZI720928 QJE720928 QTA720928 RCW720928 RMS720928 RWO720928 SGK720928 SQG720928 TAC720928 TJY720928 TTU720928 UDQ720928 UNM720928 UXI720928 VHE720928 VRA720928 WAW720928 WKS720928 WUO720928 I786464 IC786464 RY786464 ABU786464 ALQ786464 AVM786464 BFI786464 BPE786464 BZA786464 CIW786464 CSS786464 DCO786464 DMK786464 DWG786464 EGC786464 EPY786464 EZU786464 FJQ786464 FTM786464 GDI786464 GNE786464 GXA786464 HGW786464 HQS786464 IAO786464 IKK786464 IUG786464 JEC786464 JNY786464 JXU786464 KHQ786464 KRM786464 LBI786464 LLE786464 LVA786464 MEW786464 MOS786464 MYO786464 NIK786464 NSG786464 OCC786464 OLY786464 OVU786464 PFQ786464 PPM786464 PZI786464 QJE786464 QTA786464 RCW786464 RMS786464 RWO786464 SGK786464 SQG786464 TAC786464 TJY786464 TTU786464 UDQ786464 UNM786464 UXI786464 VHE786464 VRA786464 WAW786464 WKS786464 WUO786464 I852000 IC852000 RY852000 ABU852000 ALQ852000 AVM852000 BFI852000 BPE852000 BZA852000 CIW852000 CSS852000 DCO852000 DMK852000 DWG852000 EGC852000 EPY852000 EZU852000 FJQ852000 FTM852000 GDI852000 GNE852000 GXA852000 HGW852000 HQS852000 IAO852000 IKK852000 IUG852000 JEC852000 JNY852000 JXU852000 KHQ852000 KRM852000 LBI852000 LLE852000 LVA852000 MEW852000 MOS852000 MYO852000 NIK852000 NSG852000 OCC852000 OLY852000 OVU852000 PFQ852000 PPM852000 PZI852000 QJE852000 QTA852000 RCW852000 RMS852000 RWO852000 SGK852000 SQG852000 TAC852000 TJY852000 TTU852000 UDQ852000 UNM852000 UXI852000 VHE852000 VRA852000 WAW852000 WKS852000 WUO852000 I917536 IC917536 RY917536 ABU917536 ALQ917536 AVM917536 BFI917536 BPE917536 BZA917536 CIW917536 CSS917536 DCO917536 DMK917536 DWG917536 EGC917536 EPY917536 EZU917536 FJQ917536 FTM917536 GDI917536 GNE917536 GXA917536 HGW917536 HQS917536 IAO917536 IKK917536 IUG917536 JEC917536 JNY917536 JXU917536 KHQ917536 KRM917536 LBI917536 LLE917536 LVA917536 MEW917536 MOS917536 MYO917536 NIK917536 NSG917536 OCC917536 OLY917536 OVU917536 PFQ917536 PPM917536 PZI917536 QJE917536 QTA917536 RCW917536 RMS917536 RWO917536 SGK917536 SQG917536 TAC917536 TJY917536 TTU917536 UDQ917536 UNM917536 UXI917536 VHE917536 VRA917536 WAW917536 WKS917536 WUO917536 I983072 IC983072 RY983072 ABU983072 ALQ983072 AVM983072 BFI983072 BPE983072 BZA983072 CIW983072 CSS983072 DCO983072 DMK983072 DWG983072 EGC983072 EPY983072 EZU983072 FJQ983072 FTM983072 GDI983072 GNE983072 GXA983072 HGW983072 HQS983072 IAO983072 IKK983072 IUG983072 JEC983072 JNY983072 JXU983072 KHQ983072 KRM983072 LBI983072 LLE983072 LVA983072 MEW983072 MOS983072 MYO983072 NIK983072 NSG983072 OCC983072 OLY983072 OVU983072 PFQ983072 PPM983072 PZI983072 QJE983072 QTA983072 RCW983072 RMS983072 RWO983072 SGK983072 SQG983072 TAC983072 TJY983072 TTU983072 UDQ983072 UNM983072 UXI983072 VHE983072 VRA983072 WAW983072" xr:uid="{00000000-0002-0000-0B00-000003000000}">
      <formula1>"観,総・観,指・観"</formula1>
    </dataValidation>
    <dataValidation type="list" allowBlank="1" showInputMessage="1" showErrorMessage="1" sqref="WUJ983071:WUK983071 ID32:IE32 RZ32:SA32 ABV32:ABW32 ALR32:ALS32 AVN32:AVO32 BFJ32:BFK32 BPF32:BPG32 BZB32:BZC32 CIX32:CIY32 CST32:CSU32 DCP32:DCQ32 DML32:DMM32 DWH32:DWI32 EGD32:EGE32 EPZ32:EQA32 EZV32:EZW32 FJR32:FJS32 FTN32:FTO32 GDJ32:GDK32 GNF32:GNG32 GXB32:GXC32 HGX32:HGY32 HQT32:HQU32 IAP32:IAQ32 IKL32:IKM32 IUH32:IUI32 JED32:JEE32 JNZ32:JOA32 JXV32:JXW32 KHR32:KHS32 KRN32:KRO32 LBJ32:LBK32 LLF32:LLG32 LVB32:LVC32 MEX32:MEY32 MOT32:MOU32 MYP32:MYQ32 NIL32:NIM32 NSH32:NSI32 OCD32:OCE32 OLZ32:OMA32 OVV32:OVW32 PFR32:PFS32 PPN32:PPO32 PZJ32:PZK32 QJF32:QJG32 QTB32:QTC32 RCX32:RCY32 RMT32:RMU32 RWP32:RWQ32 SGL32:SGM32 SQH32:SQI32 TAD32:TAE32 TJZ32:TKA32 TTV32:TTW32 UDR32:UDS32 UNN32:UNO32 UXJ32:UXK32 VHF32:VHG32 VRB32:VRC32 WAX32:WAY32 WKT32:WKU32 WUP32:WUQ32 J65567:K65567 ID65567:IE65567 RZ65567:SA65567 ABV65567:ABW65567 ALR65567:ALS65567 AVN65567:AVO65567 BFJ65567:BFK65567 BPF65567:BPG65567 BZB65567:BZC65567 CIX65567:CIY65567 CST65567:CSU65567 DCP65567:DCQ65567 DML65567:DMM65567 DWH65567:DWI65567 EGD65567:EGE65567 EPZ65567:EQA65567 EZV65567:EZW65567 FJR65567:FJS65567 FTN65567:FTO65567 GDJ65567:GDK65567 GNF65567:GNG65567 GXB65567:GXC65567 HGX65567:HGY65567 HQT65567:HQU65567 IAP65567:IAQ65567 IKL65567:IKM65567 IUH65567:IUI65567 JED65567:JEE65567 JNZ65567:JOA65567 JXV65567:JXW65567 KHR65567:KHS65567 KRN65567:KRO65567 LBJ65567:LBK65567 LLF65567:LLG65567 LVB65567:LVC65567 MEX65567:MEY65567 MOT65567:MOU65567 MYP65567:MYQ65567 NIL65567:NIM65567 NSH65567:NSI65567 OCD65567:OCE65567 OLZ65567:OMA65567 OVV65567:OVW65567 PFR65567:PFS65567 PPN65567:PPO65567 PZJ65567:PZK65567 QJF65567:QJG65567 QTB65567:QTC65567 RCX65567:RCY65567 RMT65567:RMU65567 RWP65567:RWQ65567 SGL65567:SGM65567 SQH65567:SQI65567 TAD65567:TAE65567 TJZ65567:TKA65567 TTV65567:TTW65567 UDR65567:UDS65567 UNN65567:UNO65567 UXJ65567:UXK65567 VHF65567:VHG65567 VRB65567:VRC65567 WAX65567:WAY65567 WKT65567:WKU65567 WUP65567:WUQ65567 J131103:K131103 ID131103:IE131103 RZ131103:SA131103 ABV131103:ABW131103 ALR131103:ALS131103 AVN131103:AVO131103 BFJ131103:BFK131103 BPF131103:BPG131103 BZB131103:BZC131103 CIX131103:CIY131103 CST131103:CSU131103 DCP131103:DCQ131103 DML131103:DMM131103 DWH131103:DWI131103 EGD131103:EGE131103 EPZ131103:EQA131103 EZV131103:EZW131103 FJR131103:FJS131103 FTN131103:FTO131103 GDJ131103:GDK131103 GNF131103:GNG131103 GXB131103:GXC131103 HGX131103:HGY131103 HQT131103:HQU131103 IAP131103:IAQ131103 IKL131103:IKM131103 IUH131103:IUI131103 JED131103:JEE131103 JNZ131103:JOA131103 JXV131103:JXW131103 KHR131103:KHS131103 KRN131103:KRO131103 LBJ131103:LBK131103 LLF131103:LLG131103 LVB131103:LVC131103 MEX131103:MEY131103 MOT131103:MOU131103 MYP131103:MYQ131103 NIL131103:NIM131103 NSH131103:NSI131103 OCD131103:OCE131103 OLZ131103:OMA131103 OVV131103:OVW131103 PFR131103:PFS131103 PPN131103:PPO131103 PZJ131103:PZK131103 QJF131103:QJG131103 QTB131103:QTC131103 RCX131103:RCY131103 RMT131103:RMU131103 RWP131103:RWQ131103 SGL131103:SGM131103 SQH131103:SQI131103 TAD131103:TAE131103 TJZ131103:TKA131103 TTV131103:TTW131103 UDR131103:UDS131103 UNN131103:UNO131103 UXJ131103:UXK131103 VHF131103:VHG131103 VRB131103:VRC131103 WAX131103:WAY131103 WKT131103:WKU131103 WUP131103:WUQ131103 J196639:K196639 ID196639:IE196639 RZ196639:SA196639 ABV196639:ABW196639 ALR196639:ALS196639 AVN196639:AVO196639 BFJ196639:BFK196639 BPF196639:BPG196639 BZB196639:BZC196639 CIX196639:CIY196639 CST196639:CSU196639 DCP196639:DCQ196639 DML196639:DMM196639 DWH196639:DWI196639 EGD196639:EGE196639 EPZ196639:EQA196639 EZV196639:EZW196639 FJR196639:FJS196639 FTN196639:FTO196639 GDJ196639:GDK196639 GNF196639:GNG196639 GXB196639:GXC196639 HGX196639:HGY196639 HQT196639:HQU196639 IAP196639:IAQ196639 IKL196639:IKM196639 IUH196639:IUI196639 JED196639:JEE196639 JNZ196639:JOA196639 JXV196639:JXW196639 KHR196639:KHS196639 KRN196639:KRO196639 LBJ196639:LBK196639 LLF196639:LLG196639 LVB196639:LVC196639 MEX196639:MEY196639 MOT196639:MOU196639 MYP196639:MYQ196639 NIL196639:NIM196639 NSH196639:NSI196639 OCD196639:OCE196639 OLZ196639:OMA196639 OVV196639:OVW196639 PFR196639:PFS196639 PPN196639:PPO196639 PZJ196639:PZK196639 QJF196639:QJG196639 QTB196639:QTC196639 RCX196639:RCY196639 RMT196639:RMU196639 RWP196639:RWQ196639 SGL196639:SGM196639 SQH196639:SQI196639 TAD196639:TAE196639 TJZ196639:TKA196639 TTV196639:TTW196639 UDR196639:UDS196639 UNN196639:UNO196639 UXJ196639:UXK196639 VHF196639:VHG196639 VRB196639:VRC196639 WAX196639:WAY196639 WKT196639:WKU196639 WUP196639:WUQ196639 J262175:K262175 ID262175:IE262175 RZ262175:SA262175 ABV262175:ABW262175 ALR262175:ALS262175 AVN262175:AVO262175 BFJ262175:BFK262175 BPF262175:BPG262175 BZB262175:BZC262175 CIX262175:CIY262175 CST262175:CSU262175 DCP262175:DCQ262175 DML262175:DMM262175 DWH262175:DWI262175 EGD262175:EGE262175 EPZ262175:EQA262175 EZV262175:EZW262175 FJR262175:FJS262175 FTN262175:FTO262175 GDJ262175:GDK262175 GNF262175:GNG262175 GXB262175:GXC262175 HGX262175:HGY262175 HQT262175:HQU262175 IAP262175:IAQ262175 IKL262175:IKM262175 IUH262175:IUI262175 JED262175:JEE262175 JNZ262175:JOA262175 JXV262175:JXW262175 KHR262175:KHS262175 KRN262175:KRO262175 LBJ262175:LBK262175 LLF262175:LLG262175 LVB262175:LVC262175 MEX262175:MEY262175 MOT262175:MOU262175 MYP262175:MYQ262175 NIL262175:NIM262175 NSH262175:NSI262175 OCD262175:OCE262175 OLZ262175:OMA262175 OVV262175:OVW262175 PFR262175:PFS262175 PPN262175:PPO262175 PZJ262175:PZK262175 QJF262175:QJG262175 QTB262175:QTC262175 RCX262175:RCY262175 RMT262175:RMU262175 RWP262175:RWQ262175 SGL262175:SGM262175 SQH262175:SQI262175 TAD262175:TAE262175 TJZ262175:TKA262175 TTV262175:TTW262175 UDR262175:UDS262175 UNN262175:UNO262175 UXJ262175:UXK262175 VHF262175:VHG262175 VRB262175:VRC262175 WAX262175:WAY262175 WKT262175:WKU262175 WUP262175:WUQ262175 J327711:K327711 ID327711:IE327711 RZ327711:SA327711 ABV327711:ABW327711 ALR327711:ALS327711 AVN327711:AVO327711 BFJ327711:BFK327711 BPF327711:BPG327711 BZB327711:BZC327711 CIX327711:CIY327711 CST327711:CSU327711 DCP327711:DCQ327711 DML327711:DMM327711 DWH327711:DWI327711 EGD327711:EGE327711 EPZ327711:EQA327711 EZV327711:EZW327711 FJR327711:FJS327711 FTN327711:FTO327711 GDJ327711:GDK327711 GNF327711:GNG327711 GXB327711:GXC327711 HGX327711:HGY327711 HQT327711:HQU327711 IAP327711:IAQ327711 IKL327711:IKM327711 IUH327711:IUI327711 JED327711:JEE327711 JNZ327711:JOA327711 JXV327711:JXW327711 KHR327711:KHS327711 KRN327711:KRO327711 LBJ327711:LBK327711 LLF327711:LLG327711 LVB327711:LVC327711 MEX327711:MEY327711 MOT327711:MOU327711 MYP327711:MYQ327711 NIL327711:NIM327711 NSH327711:NSI327711 OCD327711:OCE327711 OLZ327711:OMA327711 OVV327711:OVW327711 PFR327711:PFS327711 PPN327711:PPO327711 PZJ327711:PZK327711 QJF327711:QJG327711 QTB327711:QTC327711 RCX327711:RCY327711 RMT327711:RMU327711 RWP327711:RWQ327711 SGL327711:SGM327711 SQH327711:SQI327711 TAD327711:TAE327711 TJZ327711:TKA327711 TTV327711:TTW327711 UDR327711:UDS327711 UNN327711:UNO327711 UXJ327711:UXK327711 VHF327711:VHG327711 VRB327711:VRC327711 WAX327711:WAY327711 WKT327711:WKU327711 WUP327711:WUQ327711 J393247:K393247 ID393247:IE393247 RZ393247:SA393247 ABV393247:ABW393247 ALR393247:ALS393247 AVN393247:AVO393247 BFJ393247:BFK393247 BPF393247:BPG393247 BZB393247:BZC393247 CIX393247:CIY393247 CST393247:CSU393247 DCP393247:DCQ393247 DML393247:DMM393247 DWH393247:DWI393247 EGD393247:EGE393247 EPZ393247:EQA393247 EZV393247:EZW393247 FJR393247:FJS393247 FTN393247:FTO393247 GDJ393247:GDK393247 GNF393247:GNG393247 GXB393247:GXC393247 HGX393247:HGY393247 HQT393247:HQU393247 IAP393247:IAQ393247 IKL393247:IKM393247 IUH393247:IUI393247 JED393247:JEE393247 JNZ393247:JOA393247 JXV393247:JXW393247 KHR393247:KHS393247 KRN393247:KRO393247 LBJ393247:LBK393247 LLF393247:LLG393247 LVB393247:LVC393247 MEX393247:MEY393247 MOT393247:MOU393247 MYP393247:MYQ393247 NIL393247:NIM393247 NSH393247:NSI393247 OCD393247:OCE393247 OLZ393247:OMA393247 OVV393247:OVW393247 PFR393247:PFS393247 PPN393247:PPO393247 PZJ393247:PZK393247 QJF393247:QJG393247 QTB393247:QTC393247 RCX393247:RCY393247 RMT393247:RMU393247 RWP393247:RWQ393247 SGL393247:SGM393247 SQH393247:SQI393247 TAD393247:TAE393247 TJZ393247:TKA393247 TTV393247:TTW393247 UDR393247:UDS393247 UNN393247:UNO393247 UXJ393247:UXK393247 VHF393247:VHG393247 VRB393247:VRC393247 WAX393247:WAY393247 WKT393247:WKU393247 WUP393247:WUQ393247 J458783:K458783 ID458783:IE458783 RZ458783:SA458783 ABV458783:ABW458783 ALR458783:ALS458783 AVN458783:AVO458783 BFJ458783:BFK458783 BPF458783:BPG458783 BZB458783:BZC458783 CIX458783:CIY458783 CST458783:CSU458783 DCP458783:DCQ458783 DML458783:DMM458783 DWH458783:DWI458783 EGD458783:EGE458783 EPZ458783:EQA458783 EZV458783:EZW458783 FJR458783:FJS458783 FTN458783:FTO458783 GDJ458783:GDK458783 GNF458783:GNG458783 GXB458783:GXC458783 HGX458783:HGY458783 HQT458783:HQU458783 IAP458783:IAQ458783 IKL458783:IKM458783 IUH458783:IUI458783 JED458783:JEE458783 JNZ458783:JOA458783 JXV458783:JXW458783 KHR458783:KHS458783 KRN458783:KRO458783 LBJ458783:LBK458783 LLF458783:LLG458783 LVB458783:LVC458783 MEX458783:MEY458783 MOT458783:MOU458783 MYP458783:MYQ458783 NIL458783:NIM458783 NSH458783:NSI458783 OCD458783:OCE458783 OLZ458783:OMA458783 OVV458783:OVW458783 PFR458783:PFS458783 PPN458783:PPO458783 PZJ458783:PZK458783 QJF458783:QJG458783 QTB458783:QTC458783 RCX458783:RCY458783 RMT458783:RMU458783 RWP458783:RWQ458783 SGL458783:SGM458783 SQH458783:SQI458783 TAD458783:TAE458783 TJZ458783:TKA458783 TTV458783:TTW458783 UDR458783:UDS458783 UNN458783:UNO458783 UXJ458783:UXK458783 VHF458783:VHG458783 VRB458783:VRC458783 WAX458783:WAY458783 WKT458783:WKU458783 WUP458783:WUQ458783 J524319:K524319 ID524319:IE524319 RZ524319:SA524319 ABV524319:ABW524319 ALR524319:ALS524319 AVN524319:AVO524319 BFJ524319:BFK524319 BPF524319:BPG524319 BZB524319:BZC524319 CIX524319:CIY524319 CST524319:CSU524319 DCP524319:DCQ524319 DML524319:DMM524319 DWH524319:DWI524319 EGD524319:EGE524319 EPZ524319:EQA524319 EZV524319:EZW524319 FJR524319:FJS524319 FTN524319:FTO524319 GDJ524319:GDK524319 GNF524319:GNG524319 GXB524319:GXC524319 HGX524319:HGY524319 HQT524319:HQU524319 IAP524319:IAQ524319 IKL524319:IKM524319 IUH524319:IUI524319 JED524319:JEE524319 JNZ524319:JOA524319 JXV524319:JXW524319 KHR524319:KHS524319 KRN524319:KRO524319 LBJ524319:LBK524319 LLF524319:LLG524319 LVB524319:LVC524319 MEX524319:MEY524319 MOT524319:MOU524319 MYP524319:MYQ524319 NIL524319:NIM524319 NSH524319:NSI524319 OCD524319:OCE524319 OLZ524319:OMA524319 OVV524319:OVW524319 PFR524319:PFS524319 PPN524319:PPO524319 PZJ524319:PZK524319 QJF524319:QJG524319 QTB524319:QTC524319 RCX524319:RCY524319 RMT524319:RMU524319 RWP524319:RWQ524319 SGL524319:SGM524319 SQH524319:SQI524319 TAD524319:TAE524319 TJZ524319:TKA524319 TTV524319:TTW524319 UDR524319:UDS524319 UNN524319:UNO524319 UXJ524319:UXK524319 VHF524319:VHG524319 VRB524319:VRC524319 WAX524319:WAY524319 WKT524319:WKU524319 WUP524319:WUQ524319 J589855:K589855 ID589855:IE589855 RZ589855:SA589855 ABV589855:ABW589855 ALR589855:ALS589855 AVN589855:AVO589855 BFJ589855:BFK589855 BPF589855:BPG589855 BZB589855:BZC589855 CIX589855:CIY589855 CST589855:CSU589855 DCP589855:DCQ589855 DML589855:DMM589855 DWH589855:DWI589855 EGD589855:EGE589855 EPZ589855:EQA589855 EZV589855:EZW589855 FJR589855:FJS589855 FTN589855:FTO589855 GDJ589855:GDK589855 GNF589855:GNG589855 GXB589855:GXC589855 HGX589855:HGY589855 HQT589855:HQU589855 IAP589855:IAQ589855 IKL589855:IKM589855 IUH589855:IUI589855 JED589855:JEE589855 JNZ589855:JOA589855 JXV589855:JXW589855 KHR589855:KHS589855 KRN589855:KRO589855 LBJ589855:LBK589855 LLF589855:LLG589855 LVB589855:LVC589855 MEX589855:MEY589855 MOT589855:MOU589855 MYP589855:MYQ589855 NIL589855:NIM589855 NSH589855:NSI589855 OCD589855:OCE589855 OLZ589855:OMA589855 OVV589855:OVW589855 PFR589855:PFS589855 PPN589855:PPO589855 PZJ589855:PZK589855 QJF589855:QJG589855 QTB589855:QTC589855 RCX589855:RCY589855 RMT589855:RMU589855 RWP589855:RWQ589855 SGL589855:SGM589855 SQH589855:SQI589855 TAD589855:TAE589855 TJZ589855:TKA589855 TTV589855:TTW589855 UDR589855:UDS589855 UNN589855:UNO589855 UXJ589855:UXK589855 VHF589855:VHG589855 VRB589855:VRC589855 WAX589855:WAY589855 WKT589855:WKU589855 WUP589855:WUQ589855 J655391:K655391 ID655391:IE655391 RZ655391:SA655391 ABV655391:ABW655391 ALR655391:ALS655391 AVN655391:AVO655391 BFJ655391:BFK655391 BPF655391:BPG655391 BZB655391:BZC655391 CIX655391:CIY655391 CST655391:CSU655391 DCP655391:DCQ655391 DML655391:DMM655391 DWH655391:DWI655391 EGD655391:EGE655391 EPZ655391:EQA655391 EZV655391:EZW655391 FJR655391:FJS655391 FTN655391:FTO655391 GDJ655391:GDK655391 GNF655391:GNG655391 GXB655391:GXC655391 HGX655391:HGY655391 HQT655391:HQU655391 IAP655391:IAQ655391 IKL655391:IKM655391 IUH655391:IUI655391 JED655391:JEE655391 JNZ655391:JOA655391 JXV655391:JXW655391 KHR655391:KHS655391 KRN655391:KRO655391 LBJ655391:LBK655391 LLF655391:LLG655391 LVB655391:LVC655391 MEX655391:MEY655391 MOT655391:MOU655391 MYP655391:MYQ655391 NIL655391:NIM655391 NSH655391:NSI655391 OCD655391:OCE655391 OLZ655391:OMA655391 OVV655391:OVW655391 PFR655391:PFS655391 PPN655391:PPO655391 PZJ655391:PZK655391 QJF655391:QJG655391 QTB655391:QTC655391 RCX655391:RCY655391 RMT655391:RMU655391 RWP655391:RWQ655391 SGL655391:SGM655391 SQH655391:SQI655391 TAD655391:TAE655391 TJZ655391:TKA655391 TTV655391:TTW655391 UDR655391:UDS655391 UNN655391:UNO655391 UXJ655391:UXK655391 VHF655391:VHG655391 VRB655391:VRC655391 WAX655391:WAY655391 WKT655391:WKU655391 WUP655391:WUQ655391 J720927:K720927 ID720927:IE720927 RZ720927:SA720927 ABV720927:ABW720927 ALR720927:ALS720927 AVN720927:AVO720927 BFJ720927:BFK720927 BPF720927:BPG720927 BZB720927:BZC720927 CIX720927:CIY720927 CST720927:CSU720927 DCP720927:DCQ720927 DML720927:DMM720927 DWH720927:DWI720927 EGD720927:EGE720927 EPZ720927:EQA720927 EZV720927:EZW720927 FJR720927:FJS720927 FTN720927:FTO720927 GDJ720927:GDK720927 GNF720927:GNG720927 GXB720927:GXC720927 HGX720927:HGY720927 HQT720927:HQU720927 IAP720927:IAQ720927 IKL720927:IKM720927 IUH720927:IUI720927 JED720927:JEE720927 JNZ720927:JOA720927 JXV720927:JXW720927 KHR720927:KHS720927 KRN720927:KRO720927 LBJ720927:LBK720927 LLF720927:LLG720927 LVB720927:LVC720927 MEX720927:MEY720927 MOT720927:MOU720927 MYP720927:MYQ720927 NIL720927:NIM720927 NSH720927:NSI720927 OCD720927:OCE720927 OLZ720927:OMA720927 OVV720927:OVW720927 PFR720927:PFS720927 PPN720927:PPO720927 PZJ720927:PZK720927 QJF720927:QJG720927 QTB720927:QTC720927 RCX720927:RCY720927 RMT720927:RMU720927 RWP720927:RWQ720927 SGL720927:SGM720927 SQH720927:SQI720927 TAD720927:TAE720927 TJZ720927:TKA720927 TTV720927:TTW720927 UDR720927:UDS720927 UNN720927:UNO720927 UXJ720927:UXK720927 VHF720927:VHG720927 VRB720927:VRC720927 WAX720927:WAY720927 WKT720927:WKU720927 WUP720927:WUQ720927 J786463:K786463 ID786463:IE786463 RZ786463:SA786463 ABV786463:ABW786463 ALR786463:ALS786463 AVN786463:AVO786463 BFJ786463:BFK786463 BPF786463:BPG786463 BZB786463:BZC786463 CIX786463:CIY786463 CST786463:CSU786463 DCP786463:DCQ786463 DML786463:DMM786463 DWH786463:DWI786463 EGD786463:EGE786463 EPZ786463:EQA786463 EZV786463:EZW786463 FJR786463:FJS786463 FTN786463:FTO786463 GDJ786463:GDK786463 GNF786463:GNG786463 GXB786463:GXC786463 HGX786463:HGY786463 HQT786463:HQU786463 IAP786463:IAQ786463 IKL786463:IKM786463 IUH786463:IUI786463 JED786463:JEE786463 JNZ786463:JOA786463 JXV786463:JXW786463 KHR786463:KHS786463 KRN786463:KRO786463 LBJ786463:LBK786463 LLF786463:LLG786463 LVB786463:LVC786463 MEX786463:MEY786463 MOT786463:MOU786463 MYP786463:MYQ786463 NIL786463:NIM786463 NSH786463:NSI786463 OCD786463:OCE786463 OLZ786463:OMA786463 OVV786463:OVW786463 PFR786463:PFS786463 PPN786463:PPO786463 PZJ786463:PZK786463 QJF786463:QJG786463 QTB786463:QTC786463 RCX786463:RCY786463 RMT786463:RMU786463 RWP786463:RWQ786463 SGL786463:SGM786463 SQH786463:SQI786463 TAD786463:TAE786463 TJZ786463:TKA786463 TTV786463:TTW786463 UDR786463:UDS786463 UNN786463:UNO786463 UXJ786463:UXK786463 VHF786463:VHG786463 VRB786463:VRC786463 WAX786463:WAY786463 WKT786463:WKU786463 WUP786463:WUQ786463 J851999:K851999 ID851999:IE851999 RZ851999:SA851999 ABV851999:ABW851999 ALR851999:ALS851999 AVN851999:AVO851999 BFJ851999:BFK851999 BPF851999:BPG851999 BZB851999:BZC851999 CIX851999:CIY851999 CST851999:CSU851999 DCP851999:DCQ851999 DML851999:DMM851999 DWH851999:DWI851999 EGD851999:EGE851999 EPZ851999:EQA851999 EZV851999:EZW851999 FJR851999:FJS851999 FTN851999:FTO851999 GDJ851999:GDK851999 GNF851999:GNG851999 GXB851999:GXC851999 HGX851999:HGY851999 HQT851999:HQU851999 IAP851999:IAQ851999 IKL851999:IKM851999 IUH851999:IUI851999 JED851999:JEE851999 JNZ851999:JOA851999 JXV851999:JXW851999 KHR851999:KHS851999 KRN851999:KRO851999 LBJ851999:LBK851999 LLF851999:LLG851999 LVB851999:LVC851999 MEX851999:MEY851999 MOT851999:MOU851999 MYP851999:MYQ851999 NIL851999:NIM851999 NSH851999:NSI851999 OCD851999:OCE851999 OLZ851999:OMA851999 OVV851999:OVW851999 PFR851999:PFS851999 PPN851999:PPO851999 PZJ851999:PZK851999 QJF851999:QJG851999 QTB851999:QTC851999 RCX851999:RCY851999 RMT851999:RMU851999 RWP851999:RWQ851999 SGL851999:SGM851999 SQH851999:SQI851999 TAD851999:TAE851999 TJZ851999:TKA851999 TTV851999:TTW851999 UDR851999:UDS851999 UNN851999:UNO851999 UXJ851999:UXK851999 VHF851999:VHG851999 VRB851999:VRC851999 WAX851999:WAY851999 WKT851999:WKU851999 WUP851999:WUQ851999 J917535:K917535 ID917535:IE917535 RZ917535:SA917535 ABV917535:ABW917535 ALR917535:ALS917535 AVN917535:AVO917535 BFJ917535:BFK917535 BPF917535:BPG917535 BZB917535:BZC917535 CIX917535:CIY917535 CST917535:CSU917535 DCP917535:DCQ917535 DML917535:DMM917535 DWH917535:DWI917535 EGD917535:EGE917535 EPZ917535:EQA917535 EZV917535:EZW917535 FJR917535:FJS917535 FTN917535:FTO917535 GDJ917535:GDK917535 GNF917535:GNG917535 GXB917535:GXC917535 HGX917535:HGY917535 HQT917535:HQU917535 IAP917535:IAQ917535 IKL917535:IKM917535 IUH917535:IUI917535 JED917535:JEE917535 JNZ917535:JOA917535 JXV917535:JXW917535 KHR917535:KHS917535 KRN917535:KRO917535 LBJ917535:LBK917535 LLF917535:LLG917535 LVB917535:LVC917535 MEX917535:MEY917535 MOT917535:MOU917535 MYP917535:MYQ917535 NIL917535:NIM917535 NSH917535:NSI917535 OCD917535:OCE917535 OLZ917535:OMA917535 OVV917535:OVW917535 PFR917535:PFS917535 PPN917535:PPO917535 PZJ917535:PZK917535 QJF917535:QJG917535 QTB917535:QTC917535 RCX917535:RCY917535 RMT917535:RMU917535 RWP917535:RWQ917535 SGL917535:SGM917535 SQH917535:SQI917535 TAD917535:TAE917535 TJZ917535:TKA917535 TTV917535:TTW917535 UDR917535:UDS917535 UNN917535:UNO917535 UXJ917535:UXK917535 VHF917535:VHG917535 VRB917535:VRC917535 WAX917535:WAY917535 WKT917535:WKU917535 WUP917535:WUQ917535 J983071:K983071 ID983071:IE983071 RZ983071:SA983071 ABV983071:ABW983071 ALR983071:ALS983071 AVN983071:AVO983071 BFJ983071:BFK983071 BPF983071:BPG983071 BZB983071:BZC983071 CIX983071:CIY983071 CST983071:CSU983071 DCP983071:DCQ983071 DML983071:DMM983071 DWH983071:DWI983071 EGD983071:EGE983071 EPZ983071:EQA983071 EZV983071:EZW983071 FJR983071:FJS983071 FTN983071:FTO983071 GDJ983071:GDK983071 GNF983071:GNG983071 GXB983071:GXC983071 HGX983071:HGY983071 HQT983071:HQU983071 IAP983071:IAQ983071 IKL983071:IKM983071 IUH983071:IUI983071 JED983071:JEE983071 JNZ983071:JOA983071 JXV983071:JXW983071 KHR983071:KHS983071 KRN983071:KRO983071 LBJ983071:LBK983071 LLF983071:LLG983071 LVB983071:LVC983071 MEX983071:MEY983071 MOT983071:MOU983071 MYP983071:MYQ983071 NIL983071:NIM983071 NSH983071:NSI983071 OCD983071:OCE983071 OLZ983071:OMA983071 OVV983071:OVW983071 PFR983071:PFS983071 PPN983071:PPO983071 PZJ983071:PZK983071 QJF983071:QJG983071 QTB983071:QTC983071 RCX983071:RCY983071 RMT983071:RMU983071 RWP983071:RWQ983071 SGL983071:SGM983071 SQH983071:SQI983071 TAD983071:TAE983071 TJZ983071:TKA983071 TTV983071:TTW983071 UDR983071:UDS983071 UNN983071:UNO983071 UXJ983071:UXK983071 VHF983071:VHG983071 VRB983071:VRC983071 WAX983071:WAY983071 WKT983071:WKU983071 WUP983071:WUQ983071 WKN983071:WKO983071 HX32:HY32 RT32:RU32 ABP32:ABQ32 ALL32:ALM32 AVH32:AVI32 BFD32:BFE32 BOZ32:BPA32 BYV32:BYW32 CIR32:CIS32 CSN32:CSO32 DCJ32:DCK32 DMF32:DMG32 DWB32:DWC32 EFX32:EFY32 EPT32:EPU32 EZP32:EZQ32 FJL32:FJM32 FTH32:FTI32 GDD32:GDE32 GMZ32:GNA32 GWV32:GWW32 HGR32:HGS32 HQN32:HQO32 IAJ32:IAK32 IKF32:IKG32 IUB32:IUC32 JDX32:JDY32 JNT32:JNU32 JXP32:JXQ32 KHL32:KHM32 KRH32:KRI32 LBD32:LBE32 LKZ32:LLA32 LUV32:LUW32 MER32:MES32 MON32:MOO32 MYJ32:MYK32 NIF32:NIG32 NSB32:NSC32 OBX32:OBY32 OLT32:OLU32 OVP32:OVQ32 PFL32:PFM32 PPH32:PPI32 PZD32:PZE32 QIZ32:QJA32 QSV32:QSW32 RCR32:RCS32 RMN32:RMO32 RWJ32:RWK32 SGF32:SGG32 SQB32:SQC32 SZX32:SZY32 TJT32:TJU32 TTP32:TTQ32 UDL32:UDM32 UNH32:UNI32 UXD32:UXE32 VGZ32:VHA32 VQV32:VQW32 WAR32:WAS32 WKN32:WKO32 WUJ32:WUK32 D65567:E65567 HX65567:HY65567 RT65567:RU65567 ABP65567:ABQ65567 ALL65567:ALM65567 AVH65567:AVI65567 BFD65567:BFE65567 BOZ65567:BPA65567 BYV65567:BYW65567 CIR65567:CIS65567 CSN65567:CSO65567 DCJ65567:DCK65567 DMF65567:DMG65567 DWB65567:DWC65567 EFX65567:EFY65567 EPT65567:EPU65567 EZP65567:EZQ65567 FJL65567:FJM65567 FTH65567:FTI65567 GDD65567:GDE65567 GMZ65567:GNA65567 GWV65567:GWW65567 HGR65567:HGS65567 HQN65567:HQO65567 IAJ65567:IAK65567 IKF65567:IKG65567 IUB65567:IUC65567 JDX65567:JDY65567 JNT65567:JNU65567 JXP65567:JXQ65567 KHL65567:KHM65567 KRH65567:KRI65567 LBD65567:LBE65567 LKZ65567:LLA65567 LUV65567:LUW65567 MER65567:MES65567 MON65567:MOO65567 MYJ65567:MYK65567 NIF65567:NIG65567 NSB65567:NSC65567 OBX65567:OBY65567 OLT65567:OLU65567 OVP65567:OVQ65567 PFL65567:PFM65567 PPH65567:PPI65567 PZD65567:PZE65567 QIZ65567:QJA65567 QSV65567:QSW65567 RCR65567:RCS65567 RMN65567:RMO65567 RWJ65567:RWK65567 SGF65567:SGG65567 SQB65567:SQC65567 SZX65567:SZY65567 TJT65567:TJU65567 TTP65567:TTQ65567 UDL65567:UDM65567 UNH65567:UNI65567 UXD65567:UXE65567 VGZ65567:VHA65567 VQV65567:VQW65567 WAR65567:WAS65567 WKN65567:WKO65567 WUJ65567:WUK65567 D131103:E131103 HX131103:HY131103 RT131103:RU131103 ABP131103:ABQ131103 ALL131103:ALM131103 AVH131103:AVI131103 BFD131103:BFE131103 BOZ131103:BPA131103 BYV131103:BYW131103 CIR131103:CIS131103 CSN131103:CSO131103 DCJ131103:DCK131103 DMF131103:DMG131103 DWB131103:DWC131103 EFX131103:EFY131103 EPT131103:EPU131103 EZP131103:EZQ131103 FJL131103:FJM131103 FTH131103:FTI131103 GDD131103:GDE131103 GMZ131103:GNA131103 GWV131103:GWW131103 HGR131103:HGS131103 HQN131103:HQO131103 IAJ131103:IAK131103 IKF131103:IKG131103 IUB131103:IUC131103 JDX131103:JDY131103 JNT131103:JNU131103 JXP131103:JXQ131103 KHL131103:KHM131103 KRH131103:KRI131103 LBD131103:LBE131103 LKZ131103:LLA131103 LUV131103:LUW131103 MER131103:MES131103 MON131103:MOO131103 MYJ131103:MYK131103 NIF131103:NIG131103 NSB131103:NSC131103 OBX131103:OBY131103 OLT131103:OLU131103 OVP131103:OVQ131103 PFL131103:PFM131103 PPH131103:PPI131103 PZD131103:PZE131103 QIZ131103:QJA131103 QSV131103:QSW131103 RCR131103:RCS131103 RMN131103:RMO131103 RWJ131103:RWK131103 SGF131103:SGG131103 SQB131103:SQC131103 SZX131103:SZY131103 TJT131103:TJU131103 TTP131103:TTQ131103 UDL131103:UDM131103 UNH131103:UNI131103 UXD131103:UXE131103 VGZ131103:VHA131103 VQV131103:VQW131103 WAR131103:WAS131103 WKN131103:WKO131103 WUJ131103:WUK131103 D196639:E196639 HX196639:HY196639 RT196639:RU196639 ABP196639:ABQ196639 ALL196639:ALM196639 AVH196639:AVI196639 BFD196639:BFE196639 BOZ196639:BPA196639 BYV196639:BYW196639 CIR196639:CIS196639 CSN196639:CSO196639 DCJ196639:DCK196639 DMF196639:DMG196639 DWB196639:DWC196639 EFX196639:EFY196639 EPT196639:EPU196639 EZP196639:EZQ196639 FJL196639:FJM196639 FTH196639:FTI196639 GDD196639:GDE196639 GMZ196639:GNA196639 GWV196639:GWW196639 HGR196639:HGS196639 HQN196639:HQO196639 IAJ196639:IAK196639 IKF196639:IKG196639 IUB196639:IUC196639 JDX196639:JDY196639 JNT196639:JNU196639 JXP196639:JXQ196639 KHL196639:KHM196639 KRH196639:KRI196639 LBD196639:LBE196639 LKZ196639:LLA196639 LUV196639:LUW196639 MER196639:MES196639 MON196639:MOO196639 MYJ196639:MYK196639 NIF196639:NIG196639 NSB196639:NSC196639 OBX196639:OBY196639 OLT196639:OLU196639 OVP196639:OVQ196639 PFL196639:PFM196639 PPH196639:PPI196639 PZD196639:PZE196639 QIZ196639:QJA196639 QSV196639:QSW196639 RCR196639:RCS196639 RMN196639:RMO196639 RWJ196639:RWK196639 SGF196639:SGG196639 SQB196639:SQC196639 SZX196639:SZY196639 TJT196639:TJU196639 TTP196639:TTQ196639 UDL196639:UDM196639 UNH196639:UNI196639 UXD196639:UXE196639 VGZ196639:VHA196639 VQV196639:VQW196639 WAR196639:WAS196639 WKN196639:WKO196639 WUJ196639:WUK196639 D262175:E262175 HX262175:HY262175 RT262175:RU262175 ABP262175:ABQ262175 ALL262175:ALM262175 AVH262175:AVI262175 BFD262175:BFE262175 BOZ262175:BPA262175 BYV262175:BYW262175 CIR262175:CIS262175 CSN262175:CSO262175 DCJ262175:DCK262175 DMF262175:DMG262175 DWB262175:DWC262175 EFX262175:EFY262175 EPT262175:EPU262175 EZP262175:EZQ262175 FJL262175:FJM262175 FTH262175:FTI262175 GDD262175:GDE262175 GMZ262175:GNA262175 GWV262175:GWW262175 HGR262175:HGS262175 HQN262175:HQO262175 IAJ262175:IAK262175 IKF262175:IKG262175 IUB262175:IUC262175 JDX262175:JDY262175 JNT262175:JNU262175 JXP262175:JXQ262175 KHL262175:KHM262175 KRH262175:KRI262175 LBD262175:LBE262175 LKZ262175:LLA262175 LUV262175:LUW262175 MER262175:MES262175 MON262175:MOO262175 MYJ262175:MYK262175 NIF262175:NIG262175 NSB262175:NSC262175 OBX262175:OBY262175 OLT262175:OLU262175 OVP262175:OVQ262175 PFL262175:PFM262175 PPH262175:PPI262175 PZD262175:PZE262175 QIZ262175:QJA262175 QSV262175:QSW262175 RCR262175:RCS262175 RMN262175:RMO262175 RWJ262175:RWK262175 SGF262175:SGG262175 SQB262175:SQC262175 SZX262175:SZY262175 TJT262175:TJU262175 TTP262175:TTQ262175 UDL262175:UDM262175 UNH262175:UNI262175 UXD262175:UXE262175 VGZ262175:VHA262175 VQV262175:VQW262175 WAR262175:WAS262175 WKN262175:WKO262175 WUJ262175:WUK262175 D327711:E327711 HX327711:HY327711 RT327711:RU327711 ABP327711:ABQ327711 ALL327711:ALM327711 AVH327711:AVI327711 BFD327711:BFE327711 BOZ327711:BPA327711 BYV327711:BYW327711 CIR327711:CIS327711 CSN327711:CSO327711 DCJ327711:DCK327711 DMF327711:DMG327711 DWB327711:DWC327711 EFX327711:EFY327711 EPT327711:EPU327711 EZP327711:EZQ327711 FJL327711:FJM327711 FTH327711:FTI327711 GDD327711:GDE327711 GMZ327711:GNA327711 GWV327711:GWW327711 HGR327711:HGS327711 HQN327711:HQO327711 IAJ327711:IAK327711 IKF327711:IKG327711 IUB327711:IUC327711 JDX327711:JDY327711 JNT327711:JNU327711 JXP327711:JXQ327711 KHL327711:KHM327711 KRH327711:KRI327711 LBD327711:LBE327711 LKZ327711:LLA327711 LUV327711:LUW327711 MER327711:MES327711 MON327711:MOO327711 MYJ327711:MYK327711 NIF327711:NIG327711 NSB327711:NSC327711 OBX327711:OBY327711 OLT327711:OLU327711 OVP327711:OVQ327711 PFL327711:PFM327711 PPH327711:PPI327711 PZD327711:PZE327711 QIZ327711:QJA327711 QSV327711:QSW327711 RCR327711:RCS327711 RMN327711:RMO327711 RWJ327711:RWK327711 SGF327711:SGG327711 SQB327711:SQC327711 SZX327711:SZY327711 TJT327711:TJU327711 TTP327711:TTQ327711 UDL327711:UDM327711 UNH327711:UNI327711 UXD327711:UXE327711 VGZ327711:VHA327711 VQV327711:VQW327711 WAR327711:WAS327711 WKN327711:WKO327711 WUJ327711:WUK327711 D393247:E393247 HX393247:HY393247 RT393247:RU393247 ABP393247:ABQ393247 ALL393247:ALM393247 AVH393247:AVI393247 BFD393247:BFE393247 BOZ393247:BPA393247 BYV393247:BYW393247 CIR393247:CIS393247 CSN393247:CSO393247 DCJ393247:DCK393247 DMF393247:DMG393247 DWB393247:DWC393247 EFX393247:EFY393247 EPT393247:EPU393247 EZP393247:EZQ393247 FJL393247:FJM393247 FTH393247:FTI393247 GDD393247:GDE393247 GMZ393247:GNA393247 GWV393247:GWW393247 HGR393247:HGS393247 HQN393247:HQO393247 IAJ393247:IAK393247 IKF393247:IKG393247 IUB393247:IUC393247 JDX393247:JDY393247 JNT393247:JNU393247 JXP393247:JXQ393247 KHL393247:KHM393247 KRH393247:KRI393247 LBD393247:LBE393247 LKZ393247:LLA393247 LUV393247:LUW393247 MER393247:MES393247 MON393247:MOO393247 MYJ393247:MYK393247 NIF393247:NIG393247 NSB393247:NSC393247 OBX393247:OBY393247 OLT393247:OLU393247 OVP393247:OVQ393247 PFL393247:PFM393247 PPH393247:PPI393247 PZD393247:PZE393247 QIZ393247:QJA393247 QSV393247:QSW393247 RCR393247:RCS393247 RMN393247:RMO393247 RWJ393247:RWK393247 SGF393247:SGG393247 SQB393247:SQC393247 SZX393247:SZY393247 TJT393247:TJU393247 TTP393247:TTQ393247 UDL393247:UDM393247 UNH393247:UNI393247 UXD393247:UXE393247 VGZ393247:VHA393247 VQV393247:VQW393247 WAR393247:WAS393247 WKN393247:WKO393247 WUJ393247:WUK393247 D458783:E458783 HX458783:HY458783 RT458783:RU458783 ABP458783:ABQ458783 ALL458783:ALM458783 AVH458783:AVI458783 BFD458783:BFE458783 BOZ458783:BPA458783 BYV458783:BYW458783 CIR458783:CIS458783 CSN458783:CSO458783 DCJ458783:DCK458783 DMF458783:DMG458783 DWB458783:DWC458783 EFX458783:EFY458783 EPT458783:EPU458783 EZP458783:EZQ458783 FJL458783:FJM458783 FTH458783:FTI458783 GDD458783:GDE458783 GMZ458783:GNA458783 GWV458783:GWW458783 HGR458783:HGS458783 HQN458783:HQO458783 IAJ458783:IAK458783 IKF458783:IKG458783 IUB458783:IUC458783 JDX458783:JDY458783 JNT458783:JNU458783 JXP458783:JXQ458783 KHL458783:KHM458783 KRH458783:KRI458783 LBD458783:LBE458783 LKZ458783:LLA458783 LUV458783:LUW458783 MER458783:MES458783 MON458783:MOO458783 MYJ458783:MYK458783 NIF458783:NIG458783 NSB458783:NSC458783 OBX458783:OBY458783 OLT458783:OLU458783 OVP458783:OVQ458783 PFL458783:PFM458783 PPH458783:PPI458783 PZD458783:PZE458783 QIZ458783:QJA458783 QSV458783:QSW458783 RCR458783:RCS458783 RMN458783:RMO458783 RWJ458783:RWK458783 SGF458783:SGG458783 SQB458783:SQC458783 SZX458783:SZY458783 TJT458783:TJU458783 TTP458783:TTQ458783 UDL458783:UDM458783 UNH458783:UNI458783 UXD458783:UXE458783 VGZ458783:VHA458783 VQV458783:VQW458783 WAR458783:WAS458783 WKN458783:WKO458783 WUJ458783:WUK458783 D524319:E524319 HX524319:HY524319 RT524319:RU524319 ABP524319:ABQ524319 ALL524319:ALM524319 AVH524319:AVI524319 BFD524319:BFE524319 BOZ524319:BPA524319 BYV524319:BYW524319 CIR524319:CIS524319 CSN524319:CSO524319 DCJ524319:DCK524319 DMF524319:DMG524319 DWB524319:DWC524319 EFX524319:EFY524319 EPT524319:EPU524319 EZP524319:EZQ524319 FJL524319:FJM524319 FTH524319:FTI524319 GDD524319:GDE524319 GMZ524319:GNA524319 GWV524319:GWW524319 HGR524319:HGS524319 HQN524319:HQO524319 IAJ524319:IAK524319 IKF524319:IKG524319 IUB524319:IUC524319 JDX524319:JDY524319 JNT524319:JNU524319 JXP524319:JXQ524319 KHL524319:KHM524319 KRH524319:KRI524319 LBD524319:LBE524319 LKZ524319:LLA524319 LUV524319:LUW524319 MER524319:MES524319 MON524319:MOO524319 MYJ524319:MYK524319 NIF524319:NIG524319 NSB524319:NSC524319 OBX524319:OBY524319 OLT524319:OLU524319 OVP524319:OVQ524319 PFL524319:PFM524319 PPH524319:PPI524319 PZD524319:PZE524319 QIZ524319:QJA524319 QSV524319:QSW524319 RCR524319:RCS524319 RMN524319:RMO524319 RWJ524319:RWK524319 SGF524319:SGG524319 SQB524319:SQC524319 SZX524319:SZY524319 TJT524319:TJU524319 TTP524319:TTQ524319 UDL524319:UDM524319 UNH524319:UNI524319 UXD524319:UXE524319 VGZ524319:VHA524319 VQV524319:VQW524319 WAR524319:WAS524319 WKN524319:WKO524319 WUJ524319:WUK524319 D589855:E589855 HX589855:HY589855 RT589855:RU589855 ABP589855:ABQ589855 ALL589855:ALM589855 AVH589855:AVI589855 BFD589855:BFE589855 BOZ589855:BPA589855 BYV589855:BYW589855 CIR589855:CIS589855 CSN589855:CSO589855 DCJ589855:DCK589855 DMF589855:DMG589855 DWB589855:DWC589855 EFX589855:EFY589855 EPT589855:EPU589855 EZP589855:EZQ589855 FJL589855:FJM589855 FTH589855:FTI589855 GDD589855:GDE589855 GMZ589855:GNA589855 GWV589855:GWW589855 HGR589855:HGS589855 HQN589855:HQO589855 IAJ589855:IAK589855 IKF589855:IKG589855 IUB589855:IUC589855 JDX589855:JDY589855 JNT589855:JNU589855 JXP589855:JXQ589855 KHL589855:KHM589855 KRH589855:KRI589855 LBD589855:LBE589855 LKZ589855:LLA589855 LUV589855:LUW589855 MER589855:MES589855 MON589855:MOO589855 MYJ589855:MYK589855 NIF589855:NIG589855 NSB589855:NSC589855 OBX589855:OBY589855 OLT589855:OLU589855 OVP589855:OVQ589855 PFL589855:PFM589855 PPH589855:PPI589855 PZD589855:PZE589855 QIZ589855:QJA589855 QSV589855:QSW589855 RCR589855:RCS589855 RMN589855:RMO589855 RWJ589855:RWK589855 SGF589855:SGG589855 SQB589855:SQC589855 SZX589855:SZY589855 TJT589855:TJU589855 TTP589855:TTQ589855 UDL589855:UDM589855 UNH589855:UNI589855 UXD589855:UXE589855 VGZ589855:VHA589855 VQV589855:VQW589855 WAR589855:WAS589855 WKN589855:WKO589855 WUJ589855:WUK589855 D655391:E655391 HX655391:HY655391 RT655391:RU655391 ABP655391:ABQ655391 ALL655391:ALM655391 AVH655391:AVI655391 BFD655391:BFE655391 BOZ655391:BPA655391 BYV655391:BYW655391 CIR655391:CIS655391 CSN655391:CSO655391 DCJ655391:DCK655391 DMF655391:DMG655391 DWB655391:DWC655391 EFX655391:EFY655391 EPT655391:EPU655391 EZP655391:EZQ655391 FJL655391:FJM655391 FTH655391:FTI655391 GDD655391:GDE655391 GMZ655391:GNA655391 GWV655391:GWW655391 HGR655391:HGS655391 HQN655391:HQO655391 IAJ655391:IAK655391 IKF655391:IKG655391 IUB655391:IUC655391 JDX655391:JDY655391 JNT655391:JNU655391 JXP655391:JXQ655391 KHL655391:KHM655391 KRH655391:KRI655391 LBD655391:LBE655391 LKZ655391:LLA655391 LUV655391:LUW655391 MER655391:MES655391 MON655391:MOO655391 MYJ655391:MYK655391 NIF655391:NIG655391 NSB655391:NSC655391 OBX655391:OBY655391 OLT655391:OLU655391 OVP655391:OVQ655391 PFL655391:PFM655391 PPH655391:PPI655391 PZD655391:PZE655391 QIZ655391:QJA655391 QSV655391:QSW655391 RCR655391:RCS655391 RMN655391:RMO655391 RWJ655391:RWK655391 SGF655391:SGG655391 SQB655391:SQC655391 SZX655391:SZY655391 TJT655391:TJU655391 TTP655391:TTQ655391 UDL655391:UDM655391 UNH655391:UNI655391 UXD655391:UXE655391 VGZ655391:VHA655391 VQV655391:VQW655391 WAR655391:WAS655391 WKN655391:WKO655391 WUJ655391:WUK655391 D720927:E720927 HX720927:HY720927 RT720927:RU720927 ABP720927:ABQ720927 ALL720927:ALM720927 AVH720927:AVI720927 BFD720927:BFE720927 BOZ720927:BPA720927 BYV720927:BYW720927 CIR720927:CIS720927 CSN720927:CSO720927 DCJ720927:DCK720927 DMF720927:DMG720927 DWB720927:DWC720927 EFX720927:EFY720927 EPT720927:EPU720927 EZP720927:EZQ720927 FJL720927:FJM720927 FTH720927:FTI720927 GDD720927:GDE720927 GMZ720927:GNA720927 GWV720927:GWW720927 HGR720927:HGS720927 HQN720927:HQO720927 IAJ720927:IAK720927 IKF720927:IKG720927 IUB720927:IUC720927 JDX720927:JDY720927 JNT720927:JNU720927 JXP720927:JXQ720927 KHL720927:KHM720927 KRH720927:KRI720927 LBD720927:LBE720927 LKZ720927:LLA720927 LUV720927:LUW720927 MER720927:MES720927 MON720927:MOO720927 MYJ720927:MYK720927 NIF720927:NIG720927 NSB720927:NSC720927 OBX720927:OBY720927 OLT720927:OLU720927 OVP720927:OVQ720927 PFL720927:PFM720927 PPH720927:PPI720927 PZD720927:PZE720927 QIZ720927:QJA720927 QSV720927:QSW720927 RCR720927:RCS720927 RMN720927:RMO720927 RWJ720927:RWK720927 SGF720927:SGG720927 SQB720927:SQC720927 SZX720927:SZY720927 TJT720927:TJU720927 TTP720927:TTQ720927 UDL720927:UDM720927 UNH720927:UNI720927 UXD720927:UXE720927 VGZ720927:VHA720927 VQV720927:VQW720927 WAR720927:WAS720927 WKN720927:WKO720927 WUJ720927:WUK720927 D786463:E786463 HX786463:HY786463 RT786463:RU786463 ABP786463:ABQ786463 ALL786463:ALM786463 AVH786463:AVI786463 BFD786463:BFE786463 BOZ786463:BPA786463 BYV786463:BYW786463 CIR786463:CIS786463 CSN786463:CSO786463 DCJ786463:DCK786463 DMF786463:DMG786463 DWB786463:DWC786463 EFX786463:EFY786463 EPT786463:EPU786463 EZP786463:EZQ786463 FJL786463:FJM786463 FTH786463:FTI786463 GDD786463:GDE786463 GMZ786463:GNA786463 GWV786463:GWW786463 HGR786463:HGS786463 HQN786463:HQO786463 IAJ786463:IAK786463 IKF786463:IKG786463 IUB786463:IUC786463 JDX786463:JDY786463 JNT786463:JNU786463 JXP786463:JXQ786463 KHL786463:KHM786463 KRH786463:KRI786463 LBD786463:LBE786463 LKZ786463:LLA786463 LUV786463:LUW786463 MER786463:MES786463 MON786463:MOO786463 MYJ786463:MYK786463 NIF786463:NIG786463 NSB786463:NSC786463 OBX786463:OBY786463 OLT786463:OLU786463 OVP786463:OVQ786463 PFL786463:PFM786463 PPH786463:PPI786463 PZD786463:PZE786463 QIZ786463:QJA786463 QSV786463:QSW786463 RCR786463:RCS786463 RMN786463:RMO786463 RWJ786463:RWK786463 SGF786463:SGG786463 SQB786463:SQC786463 SZX786463:SZY786463 TJT786463:TJU786463 TTP786463:TTQ786463 UDL786463:UDM786463 UNH786463:UNI786463 UXD786463:UXE786463 VGZ786463:VHA786463 VQV786463:VQW786463 WAR786463:WAS786463 WKN786463:WKO786463 WUJ786463:WUK786463 D851999:E851999 HX851999:HY851999 RT851999:RU851999 ABP851999:ABQ851999 ALL851999:ALM851999 AVH851999:AVI851999 BFD851999:BFE851999 BOZ851999:BPA851999 BYV851999:BYW851999 CIR851999:CIS851999 CSN851999:CSO851999 DCJ851999:DCK851999 DMF851999:DMG851999 DWB851999:DWC851999 EFX851999:EFY851999 EPT851999:EPU851999 EZP851999:EZQ851999 FJL851999:FJM851999 FTH851999:FTI851999 GDD851999:GDE851999 GMZ851999:GNA851999 GWV851999:GWW851999 HGR851999:HGS851999 HQN851999:HQO851999 IAJ851999:IAK851999 IKF851999:IKG851999 IUB851999:IUC851999 JDX851999:JDY851999 JNT851999:JNU851999 JXP851999:JXQ851999 KHL851999:KHM851999 KRH851999:KRI851999 LBD851999:LBE851999 LKZ851999:LLA851999 LUV851999:LUW851999 MER851999:MES851999 MON851999:MOO851999 MYJ851999:MYK851999 NIF851999:NIG851999 NSB851999:NSC851999 OBX851999:OBY851999 OLT851999:OLU851999 OVP851999:OVQ851999 PFL851999:PFM851999 PPH851999:PPI851999 PZD851999:PZE851999 QIZ851999:QJA851999 QSV851999:QSW851999 RCR851999:RCS851999 RMN851999:RMO851999 RWJ851999:RWK851999 SGF851999:SGG851999 SQB851999:SQC851999 SZX851999:SZY851999 TJT851999:TJU851999 TTP851999:TTQ851999 UDL851999:UDM851999 UNH851999:UNI851999 UXD851999:UXE851999 VGZ851999:VHA851999 VQV851999:VQW851999 WAR851999:WAS851999 WKN851999:WKO851999 WUJ851999:WUK851999 D917535:E917535 HX917535:HY917535 RT917535:RU917535 ABP917535:ABQ917535 ALL917535:ALM917535 AVH917535:AVI917535 BFD917535:BFE917535 BOZ917535:BPA917535 BYV917535:BYW917535 CIR917535:CIS917535 CSN917535:CSO917535 DCJ917535:DCK917535 DMF917535:DMG917535 DWB917535:DWC917535 EFX917535:EFY917535 EPT917535:EPU917535 EZP917535:EZQ917535 FJL917535:FJM917535 FTH917535:FTI917535 GDD917535:GDE917535 GMZ917535:GNA917535 GWV917535:GWW917535 HGR917535:HGS917535 HQN917535:HQO917535 IAJ917535:IAK917535 IKF917535:IKG917535 IUB917535:IUC917535 JDX917535:JDY917535 JNT917535:JNU917535 JXP917535:JXQ917535 KHL917535:KHM917535 KRH917535:KRI917535 LBD917535:LBE917535 LKZ917535:LLA917535 LUV917535:LUW917535 MER917535:MES917535 MON917535:MOO917535 MYJ917535:MYK917535 NIF917535:NIG917535 NSB917535:NSC917535 OBX917535:OBY917535 OLT917535:OLU917535 OVP917535:OVQ917535 PFL917535:PFM917535 PPH917535:PPI917535 PZD917535:PZE917535 QIZ917535:QJA917535 QSV917535:QSW917535 RCR917535:RCS917535 RMN917535:RMO917535 RWJ917535:RWK917535 SGF917535:SGG917535 SQB917535:SQC917535 SZX917535:SZY917535 TJT917535:TJU917535 TTP917535:TTQ917535 UDL917535:UDM917535 UNH917535:UNI917535 UXD917535:UXE917535 VGZ917535:VHA917535 VQV917535:VQW917535 WAR917535:WAS917535 WKN917535:WKO917535 WUJ917535:WUK917535 D983071:E983071 HX983071:HY983071 RT983071:RU983071 ABP983071:ABQ983071 ALL983071:ALM983071 AVH983071:AVI983071 BFD983071:BFE983071 BOZ983071:BPA983071 BYV983071:BYW983071 CIR983071:CIS983071 CSN983071:CSO983071 DCJ983071:DCK983071 DMF983071:DMG983071 DWB983071:DWC983071 EFX983071:EFY983071 EPT983071:EPU983071 EZP983071:EZQ983071 FJL983071:FJM983071 FTH983071:FTI983071 GDD983071:GDE983071 GMZ983071:GNA983071 GWV983071:GWW983071 HGR983071:HGS983071 HQN983071:HQO983071 IAJ983071:IAK983071 IKF983071:IKG983071 IUB983071:IUC983071 JDX983071:JDY983071 JNT983071:JNU983071 JXP983071:JXQ983071 KHL983071:KHM983071 KRH983071:KRI983071 LBD983071:LBE983071 LKZ983071:LLA983071 LUV983071:LUW983071 MER983071:MES983071 MON983071:MOO983071 MYJ983071:MYK983071 NIF983071:NIG983071 NSB983071:NSC983071 OBX983071:OBY983071 OLT983071:OLU983071 OVP983071:OVQ983071 PFL983071:PFM983071 PPH983071:PPI983071 PZD983071:PZE983071 QIZ983071:QJA983071 QSV983071:QSW983071 RCR983071:RCS983071 RMN983071:RMO983071 RWJ983071:RWK983071 SGF983071:SGG983071 SQB983071:SQC983071 SZX983071:SZY983071 TJT983071:TJU983071 TTP983071:TTQ983071 UDL983071:UDM983071 UNH983071:UNI983071 UXD983071:UXE983071 VGZ983071:VHA983071 VQV983071:VQW983071 WAR983071:WAS983071" xr:uid="{00000000-0002-0000-0B00-000004000000}">
      <formula1>"〇"</formula1>
    </dataValidation>
  </dataValidations>
  <hyperlinks>
    <hyperlink ref="M1:N2" location="'はじめに！'!A1" display="'はじめに！'!A1" xr:uid="{00000000-0004-0000-0B00-000000000000}"/>
    <hyperlink ref="M3:N4" location="'カッター指導依頼書 (2)'!A1" display="'カッター指導依頼書 (2)'!A1" xr:uid="{00000000-0004-0000-0B00-000001000000}"/>
  </hyperlinks>
  <pageMargins left="0.23622047244094491" right="0.23622047244094491" top="0.74803149606299213" bottom="0.74803149606299213" header="0.31496062992125984" footer="0.31496062992125984"/>
  <pageSetup paperSize="9" scale="99" fitToWidth="0" fitToHeight="3" orientation="portrait" r:id="rId1"/>
  <rowBreaks count="1" manualBreakCount="1">
    <brk id="6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F32D-D057-48AA-9624-C987D757B775}">
  <sheetPr codeName="Sheet5">
    <tabColor rgb="FF00B0F0"/>
    <pageSetUpPr fitToPage="1"/>
  </sheetPr>
  <dimension ref="A1:AO62"/>
  <sheetViews>
    <sheetView view="pageBreakPreview" zoomScaleNormal="100" zoomScaleSheetLayoutView="100" workbookViewId="0">
      <selection activeCell="P42" sqref="P42:S42"/>
    </sheetView>
  </sheetViews>
  <sheetFormatPr defaultColWidth="4.83203125" defaultRowHeight="26.25" customHeight="1"/>
  <cols>
    <col min="1" max="26" width="4.83203125" style="169"/>
    <col min="27" max="29" width="7.33203125" style="169" customWidth="1"/>
    <col min="30" max="32" width="8.33203125" style="169" customWidth="1"/>
    <col min="33" max="16384" width="4.83203125" style="169"/>
  </cols>
  <sheetData>
    <row r="1" spans="1:41" ht="14.25">
      <c r="A1" s="616" t="str">
        <f>IF('はじめに！'!M34=TRUE,"","実施を希望されていません。希望の場合は、「はじめに！」シートの実施希望欄に✔を入れてください。")</f>
        <v>実施を希望されていません。希望の場合は、「はじめに！」シートの実施希望欄に✔を入れてください。</v>
      </c>
      <c r="B1" s="617"/>
      <c r="C1" s="617"/>
      <c r="D1" s="617"/>
      <c r="E1" s="617"/>
      <c r="F1" s="617"/>
      <c r="G1" s="617"/>
      <c r="H1" s="617"/>
      <c r="I1" s="617"/>
      <c r="J1" s="617"/>
      <c r="K1" s="617"/>
      <c r="L1" s="617"/>
      <c r="M1" s="617"/>
      <c r="N1" s="617"/>
      <c r="O1" s="617"/>
      <c r="P1" s="617"/>
      <c r="Q1" s="617"/>
      <c r="R1" s="617"/>
      <c r="S1" s="617"/>
      <c r="T1" s="617"/>
      <c r="U1" s="617"/>
      <c r="V1" s="617"/>
      <c r="W1" s="617"/>
      <c r="X1" s="617"/>
      <c r="Y1" s="617"/>
      <c r="AA1" s="600" t="s">
        <v>163</v>
      </c>
      <c r="AB1" s="601"/>
      <c r="AC1" s="602"/>
    </row>
    <row r="2" spans="1:41" ht="17.25">
      <c r="A2" s="302"/>
      <c r="B2" s="208"/>
      <c r="C2" s="219" t="s">
        <v>295</v>
      </c>
      <c r="D2" s="219"/>
      <c r="E2" s="219"/>
      <c r="F2" s="219"/>
      <c r="G2" s="219"/>
      <c r="H2" s="219"/>
      <c r="I2" s="219"/>
      <c r="J2" s="219"/>
      <c r="K2" s="219"/>
      <c r="L2" s="219"/>
      <c r="M2" s="219"/>
      <c r="N2" s="219"/>
      <c r="O2" s="219"/>
      <c r="P2" s="219"/>
      <c r="Q2" s="220"/>
      <c r="R2" s="215"/>
      <c r="S2" s="215" t="s">
        <v>84</v>
      </c>
      <c r="T2" s="619" t="str">
        <f>'はじめに！'!H4</f>
        <v/>
      </c>
      <c r="U2" s="619"/>
      <c r="V2" s="619"/>
      <c r="W2" s="619"/>
      <c r="X2" s="619"/>
      <c r="Y2" s="619"/>
      <c r="AA2" s="603"/>
      <c r="AB2" s="604"/>
      <c r="AC2" s="605"/>
    </row>
    <row r="3" spans="1:41" ht="14.25">
      <c r="A3" s="217"/>
      <c r="B3" s="259" t="s">
        <v>326</v>
      </c>
      <c r="C3" s="216"/>
      <c r="D3" s="216"/>
      <c r="E3" s="216"/>
      <c r="F3" s="216"/>
      <c r="G3" s="216"/>
      <c r="H3" s="216"/>
      <c r="I3" s="216"/>
      <c r="J3" s="216"/>
      <c r="K3" s="216"/>
      <c r="L3" s="216"/>
      <c r="M3" s="216"/>
      <c r="N3" s="216"/>
      <c r="O3" s="216"/>
      <c r="P3" s="216"/>
      <c r="Q3" s="215"/>
      <c r="R3" s="215"/>
      <c r="S3" s="215"/>
      <c r="T3" s="214"/>
      <c r="U3" s="214"/>
      <c r="V3" s="214"/>
      <c r="W3" s="214"/>
      <c r="X3" s="214"/>
      <c r="Y3" s="214"/>
      <c r="AA3" s="603"/>
      <c r="AB3" s="604"/>
      <c r="AC3" s="605"/>
    </row>
    <row r="4" spans="1:41" ht="19.5" thickBot="1">
      <c r="A4" s="620" t="s">
        <v>51</v>
      </c>
      <c r="B4" s="620"/>
      <c r="C4" s="620"/>
      <c r="D4" s="620"/>
      <c r="E4" s="620"/>
      <c r="F4" s="620"/>
      <c r="G4" s="620"/>
      <c r="H4" s="620"/>
      <c r="I4" s="620"/>
      <c r="J4" s="620"/>
      <c r="K4" s="620"/>
      <c r="L4" s="620"/>
      <c r="M4" s="620"/>
      <c r="N4" s="620"/>
      <c r="O4" s="620"/>
      <c r="P4" s="620"/>
      <c r="Q4" s="620"/>
      <c r="R4" s="620"/>
      <c r="S4" s="620"/>
      <c r="T4" s="620"/>
      <c r="U4" s="620"/>
      <c r="V4" s="620"/>
      <c r="W4" s="620"/>
      <c r="X4" s="620"/>
      <c r="Y4" s="620"/>
      <c r="AA4" s="606"/>
      <c r="AB4" s="607"/>
      <c r="AC4" s="608"/>
    </row>
    <row r="5" spans="1:41" ht="14.25" customHeight="1">
      <c r="A5" s="213"/>
      <c r="B5" s="198"/>
      <c r="C5" s="198"/>
      <c r="D5" s="198"/>
      <c r="E5" s="198"/>
      <c r="F5" s="198"/>
      <c r="G5" s="198"/>
      <c r="H5" s="198"/>
      <c r="I5" s="198"/>
      <c r="J5" s="198"/>
      <c r="K5" s="198"/>
      <c r="L5" s="198"/>
      <c r="M5" s="198"/>
      <c r="AA5" s="609" t="s">
        <v>301</v>
      </c>
      <c r="AB5" s="610"/>
      <c r="AC5" s="611"/>
      <c r="AD5" s="591" t="s">
        <v>300</v>
      </c>
      <c r="AE5" s="592"/>
      <c r="AF5" s="593"/>
      <c r="AG5" s="502"/>
      <c r="AH5" s="502"/>
      <c r="AI5" s="502"/>
      <c r="AJ5" s="502"/>
      <c r="AK5" s="502"/>
      <c r="AL5" s="502"/>
      <c r="AM5" s="502"/>
      <c r="AN5" s="502"/>
      <c r="AO5" s="502"/>
    </row>
    <row r="6" spans="1:41" ht="14.25">
      <c r="A6" s="618" t="s">
        <v>52</v>
      </c>
      <c r="B6" s="618"/>
      <c r="C6" s="618"/>
      <c r="D6" s="618"/>
      <c r="E6" s="618"/>
      <c r="F6" s="618"/>
      <c r="G6" s="618"/>
      <c r="H6" s="618"/>
      <c r="I6" s="618"/>
      <c r="J6" s="618"/>
      <c r="K6" s="618"/>
      <c r="L6" s="618"/>
      <c r="M6" s="618"/>
      <c r="AA6" s="612"/>
      <c r="AB6" s="610"/>
      <c r="AC6" s="611"/>
      <c r="AD6" s="594"/>
      <c r="AE6" s="595"/>
      <c r="AF6" s="596"/>
      <c r="AG6" s="502"/>
      <c r="AH6" s="502"/>
      <c r="AI6" s="502"/>
      <c r="AJ6" s="502"/>
      <c r="AK6" s="502"/>
      <c r="AL6" s="502"/>
      <c r="AM6" s="502"/>
      <c r="AN6" s="502"/>
      <c r="AO6" s="502"/>
    </row>
    <row r="7" spans="1:41" ht="15" thickBot="1">
      <c r="A7" s="212" t="s">
        <v>53</v>
      </c>
      <c r="B7" s="198"/>
      <c r="C7" s="198"/>
      <c r="D7" s="198"/>
      <c r="L7" s="590" t="s">
        <v>54</v>
      </c>
      <c r="M7" s="590"/>
      <c r="N7" s="590"/>
      <c r="O7" s="590"/>
      <c r="P7" s="621" t="str">
        <f>IF('はじめに！'!C9="","",'はじめに！'!C9)</f>
        <v/>
      </c>
      <c r="Q7" s="622"/>
      <c r="R7" s="622"/>
      <c r="S7" s="622"/>
      <c r="T7" s="622"/>
      <c r="U7" s="622"/>
      <c r="V7" s="622"/>
      <c r="W7" s="622"/>
      <c r="X7" s="622"/>
      <c r="Y7" s="622"/>
      <c r="AA7" s="613"/>
      <c r="AB7" s="614"/>
      <c r="AC7" s="615"/>
      <c r="AD7" s="597"/>
      <c r="AE7" s="598"/>
      <c r="AF7" s="599"/>
      <c r="AG7" s="502"/>
      <c r="AH7" s="502"/>
      <c r="AI7" s="502"/>
      <c r="AJ7" s="502"/>
      <c r="AK7" s="502"/>
      <c r="AL7" s="502"/>
      <c r="AM7" s="502"/>
      <c r="AN7" s="502"/>
      <c r="AO7" s="502"/>
    </row>
    <row r="8" spans="1:41" ht="14.25" customHeight="1">
      <c r="A8" s="211"/>
      <c r="B8" s="198"/>
      <c r="C8" s="198"/>
      <c r="D8" s="198"/>
      <c r="L8" s="590" t="s">
        <v>55</v>
      </c>
      <c r="M8" s="590"/>
      <c r="N8" s="590"/>
      <c r="O8" s="590"/>
      <c r="P8" s="574"/>
      <c r="Q8" s="574"/>
      <c r="R8" s="574"/>
      <c r="S8" s="574"/>
      <c r="T8" s="574"/>
      <c r="U8" s="574"/>
      <c r="V8" s="574"/>
      <c r="W8" s="303"/>
      <c r="X8" s="303"/>
      <c r="Y8" s="303"/>
      <c r="AG8" s="502"/>
      <c r="AH8" s="502"/>
      <c r="AI8" s="502"/>
      <c r="AJ8" s="502"/>
      <c r="AK8" s="502"/>
      <c r="AL8" s="502"/>
      <c r="AM8" s="502"/>
      <c r="AN8" s="502"/>
      <c r="AO8" s="502"/>
    </row>
    <row r="9" spans="1:41" ht="14.25">
      <c r="A9" s="211"/>
      <c r="B9" s="198"/>
      <c r="C9" s="198"/>
      <c r="D9" s="198"/>
      <c r="L9" s="590" t="s">
        <v>113</v>
      </c>
      <c r="M9" s="590"/>
      <c r="N9" s="590"/>
      <c r="O9" s="590"/>
      <c r="P9" s="574"/>
      <c r="Q9" s="574"/>
      <c r="R9" s="574"/>
      <c r="S9" s="574"/>
      <c r="T9" s="574"/>
      <c r="U9" s="574"/>
      <c r="V9" s="574"/>
      <c r="W9" s="210"/>
      <c r="X9" s="210"/>
      <c r="Y9" s="210"/>
      <c r="AG9" s="502"/>
      <c r="AH9" s="502"/>
      <c r="AI9" s="502"/>
      <c r="AJ9" s="502"/>
      <c r="AK9" s="502"/>
      <c r="AL9" s="502"/>
      <c r="AM9" s="502"/>
      <c r="AN9" s="502"/>
      <c r="AO9" s="502"/>
    </row>
    <row r="10" spans="1:41" ht="18" customHeight="1">
      <c r="A10" s="557" t="s">
        <v>56</v>
      </c>
      <c r="B10" s="557"/>
      <c r="C10" s="557"/>
      <c r="D10" s="557"/>
      <c r="E10" s="557"/>
      <c r="F10" s="557"/>
      <c r="G10" s="557"/>
      <c r="H10" s="575">
        <v>0</v>
      </c>
      <c r="I10" s="575"/>
      <c r="J10" s="576">
        <v>0</v>
      </c>
      <c r="K10" s="576"/>
      <c r="L10" s="577" t="str">
        <f>IF(OR(H10=0,J10=0),"( 　　)",DATE('はじめに！'!D4+2018,H10,J10))</f>
        <v>( 　　)</v>
      </c>
      <c r="M10" s="577"/>
      <c r="N10" s="645" t="s">
        <v>88</v>
      </c>
      <c r="O10" s="645"/>
      <c r="P10" s="645"/>
      <c r="Q10" s="645"/>
      <c r="R10" s="645"/>
      <c r="S10" s="645"/>
      <c r="Z10" s="209"/>
      <c r="AA10" s="202" t="s">
        <v>71</v>
      </c>
    </row>
    <row r="11" spans="1:41" ht="14.25">
      <c r="A11" s="557" t="s">
        <v>85</v>
      </c>
      <c r="B11" s="557"/>
      <c r="C11" s="557"/>
      <c r="D11" s="557"/>
      <c r="E11" s="557"/>
      <c r="F11" s="557"/>
      <c r="G11" s="557"/>
      <c r="H11" s="198"/>
      <c r="I11" s="198"/>
      <c r="J11" s="198"/>
      <c r="K11" s="198"/>
      <c r="L11" s="198"/>
      <c r="M11" s="198"/>
    </row>
    <row r="12" spans="1:41" ht="18" customHeight="1">
      <c r="B12" s="578"/>
      <c r="C12" s="578"/>
      <c r="D12" s="578"/>
      <c r="E12" s="578"/>
      <c r="F12" s="578"/>
      <c r="G12" s="578"/>
      <c r="H12" s="578"/>
      <c r="I12" s="578"/>
      <c r="J12" s="578"/>
      <c r="K12" s="578"/>
      <c r="L12" s="578"/>
      <c r="M12" s="578"/>
      <c r="N12" s="578"/>
      <c r="O12" s="578"/>
      <c r="P12" s="578"/>
      <c r="Q12" s="578"/>
      <c r="R12" s="578"/>
      <c r="S12" s="578"/>
      <c r="T12" s="578"/>
      <c r="U12" s="578"/>
      <c r="V12" s="578"/>
      <c r="W12" s="578"/>
      <c r="X12" s="578"/>
      <c r="Y12" s="578"/>
    </row>
    <row r="13" spans="1:41" ht="14.25">
      <c r="A13" s="199" t="s">
        <v>86</v>
      </c>
      <c r="B13" s="198"/>
      <c r="C13" s="198"/>
      <c r="D13" s="198"/>
      <c r="E13" s="198"/>
      <c r="F13" s="198"/>
      <c r="G13" s="198"/>
      <c r="H13" s="198"/>
      <c r="I13" s="198"/>
      <c r="J13" s="198"/>
      <c r="K13" s="198"/>
      <c r="L13" s="198"/>
      <c r="M13" s="198"/>
    </row>
    <row r="14" spans="1:41" ht="26.25" customHeight="1">
      <c r="B14" s="208"/>
      <c r="C14" s="646" t="s">
        <v>57</v>
      </c>
      <c r="D14" s="646"/>
      <c r="E14" s="646"/>
      <c r="F14" s="646"/>
      <c r="G14" s="646"/>
      <c r="H14" s="646"/>
      <c r="I14" s="207" t="b">
        <v>0</v>
      </c>
      <c r="L14" s="208"/>
      <c r="M14" s="646" t="s">
        <v>58</v>
      </c>
      <c r="N14" s="646"/>
      <c r="O14" s="646"/>
      <c r="P14" s="646"/>
      <c r="Q14" s="646"/>
      <c r="R14" s="646"/>
      <c r="S14" s="207" t="b">
        <v>0</v>
      </c>
    </row>
    <row r="15" spans="1:41" ht="18" customHeight="1">
      <c r="B15" s="578"/>
      <c r="C15" s="578"/>
      <c r="D15" s="578"/>
      <c r="E15" s="578"/>
      <c r="F15" s="578"/>
      <c r="G15" s="578"/>
      <c r="H15" s="578"/>
      <c r="I15" s="578"/>
      <c r="J15" s="578"/>
      <c r="K15" s="578"/>
      <c r="L15" s="578"/>
      <c r="M15" s="578"/>
      <c r="N15" s="578"/>
      <c r="O15" s="578"/>
      <c r="P15" s="578"/>
      <c r="Q15" s="578"/>
      <c r="R15" s="578"/>
      <c r="S15" s="578"/>
      <c r="T15" s="578"/>
      <c r="U15" s="578"/>
      <c r="V15" s="578"/>
      <c r="W15" s="578"/>
      <c r="X15" s="578"/>
      <c r="Y15" s="578"/>
    </row>
    <row r="16" spans="1:41" ht="15" thickBot="1">
      <c r="A16" s="199" t="s">
        <v>59</v>
      </c>
      <c r="B16" s="198"/>
      <c r="C16" s="198"/>
      <c r="D16" s="198"/>
      <c r="E16" s="198"/>
      <c r="F16" s="198"/>
      <c r="G16" s="198"/>
      <c r="H16" s="198"/>
      <c r="I16" s="198"/>
      <c r="J16" s="198"/>
      <c r="K16" s="198"/>
      <c r="L16" s="198"/>
      <c r="M16" s="198"/>
    </row>
    <row r="17" spans="1:25" ht="14.25">
      <c r="A17" s="582" t="s">
        <v>60</v>
      </c>
      <c r="B17" s="583"/>
      <c r="C17" s="583"/>
      <c r="D17" s="583"/>
      <c r="E17" s="583"/>
      <c r="F17" s="583"/>
      <c r="G17" s="583"/>
      <c r="H17" s="583"/>
      <c r="I17" s="583"/>
      <c r="J17" s="583"/>
      <c r="K17" s="583"/>
      <c r="L17" s="583"/>
      <c r="M17" s="583"/>
      <c r="N17" s="583"/>
      <c r="O17" s="583"/>
      <c r="P17" s="583"/>
      <c r="Q17" s="583"/>
      <c r="R17" s="583"/>
      <c r="S17" s="584"/>
    </row>
    <row r="18" spans="1:25" ht="15" thickBot="1">
      <c r="A18" s="206" t="s">
        <v>61</v>
      </c>
      <c r="B18" s="198"/>
      <c r="C18" s="198"/>
      <c r="D18" s="198"/>
      <c r="E18" s="198"/>
      <c r="F18" s="198"/>
      <c r="G18" s="198"/>
      <c r="H18" s="198" t="s">
        <v>62</v>
      </c>
      <c r="I18" s="198"/>
      <c r="J18" s="198"/>
      <c r="K18" s="198"/>
      <c r="L18" s="198"/>
      <c r="M18" s="198"/>
      <c r="N18" s="198"/>
      <c r="O18" s="198"/>
      <c r="P18" s="198"/>
      <c r="Q18" s="585"/>
      <c r="R18" s="585"/>
      <c r="S18" s="586"/>
    </row>
    <row r="19" spans="1:25" ht="18" customHeight="1" thickBot="1">
      <c r="A19" s="579"/>
      <c r="B19" s="580"/>
      <c r="C19" s="580"/>
      <c r="D19" s="580"/>
      <c r="E19" s="580"/>
      <c r="F19" s="581"/>
      <c r="G19" s="198"/>
      <c r="H19" s="579"/>
      <c r="I19" s="580"/>
      <c r="J19" s="580"/>
      <c r="K19" s="580"/>
      <c r="L19" s="580"/>
      <c r="M19" s="580"/>
      <c r="N19" s="580"/>
      <c r="O19" s="580"/>
      <c r="P19" s="580"/>
      <c r="Q19" s="581"/>
      <c r="R19" s="198"/>
      <c r="S19" s="205"/>
    </row>
    <row r="20" spans="1:25" ht="14.25">
      <c r="A20" s="204" t="s">
        <v>327</v>
      </c>
      <c r="B20" s="203"/>
      <c r="C20" s="203"/>
      <c r="D20" s="203"/>
      <c r="E20" s="203"/>
      <c r="F20" s="203"/>
      <c r="G20" s="203"/>
      <c r="H20" s="203"/>
      <c r="I20" s="198"/>
      <c r="J20" s="198"/>
      <c r="K20" s="198"/>
      <c r="L20" s="198"/>
      <c r="M20" s="198"/>
      <c r="N20" s="198"/>
      <c r="O20" s="198"/>
      <c r="P20" s="198"/>
      <c r="Q20" s="201"/>
      <c r="R20" s="201"/>
      <c r="S20" s="200"/>
    </row>
    <row r="21" spans="1:25" ht="5.25" customHeight="1" thickBot="1">
      <c r="A21" s="204"/>
      <c r="B21" s="203"/>
      <c r="C21" s="203"/>
      <c r="D21" s="203"/>
      <c r="E21" s="203"/>
      <c r="F21" s="203"/>
      <c r="G21" s="203"/>
      <c r="H21" s="203"/>
      <c r="I21" s="202"/>
      <c r="J21" s="202"/>
      <c r="K21" s="202"/>
      <c r="L21" s="202"/>
      <c r="M21" s="202"/>
      <c r="N21" s="202"/>
      <c r="O21" s="202"/>
      <c r="P21" s="202"/>
      <c r="Q21" s="201"/>
      <c r="R21" s="201"/>
      <c r="S21" s="200"/>
    </row>
    <row r="22" spans="1:25" ht="21" customHeight="1">
      <c r="A22" s="638" t="s">
        <v>119</v>
      </c>
      <c r="B22" s="639"/>
      <c r="C22" s="631" t="s">
        <v>63</v>
      </c>
      <c r="D22" s="558"/>
      <c r="E22" s="558"/>
      <c r="F22" s="558"/>
      <c r="G22" s="558"/>
      <c r="H22" s="558"/>
      <c r="I22" s="558" t="s">
        <v>64</v>
      </c>
      <c r="J22" s="558"/>
      <c r="K22" s="558"/>
      <c r="L22" s="558"/>
      <c r="M22" s="558"/>
      <c r="N22" s="558"/>
      <c r="O22" s="558"/>
      <c r="P22" s="558"/>
      <c r="Q22" s="558"/>
      <c r="R22" s="558"/>
      <c r="S22" s="623" t="s">
        <v>65</v>
      </c>
      <c r="T22" s="624"/>
      <c r="U22" s="623" t="s">
        <v>87</v>
      </c>
      <c r="V22" s="624"/>
      <c r="W22" s="629" t="s">
        <v>66</v>
      </c>
      <c r="X22" s="629"/>
      <c r="Y22" s="630"/>
    </row>
    <row r="23" spans="1:25" ht="21" customHeight="1">
      <c r="A23" s="640"/>
      <c r="B23" s="641"/>
      <c r="C23" s="634" t="s">
        <v>67</v>
      </c>
      <c r="D23" s="635"/>
      <c r="E23" s="634" t="s">
        <v>110</v>
      </c>
      <c r="F23" s="635"/>
      <c r="G23" s="634" t="s">
        <v>111</v>
      </c>
      <c r="H23" s="635"/>
      <c r="I23" s="632" t="s">
        <v>115</v>
      </c>
      <c r="J23" s="633"/>
      <c r="K23" s="633"/>
      <c r="L23" s="633"/>
      <c r="M23" s="633"/>
      <c r="N23" s="633"/>
      <c r="O23" s="633"/>
      <c r="P23" s="633"/>
      <c r="Q23" s="633"/>
      <c r="R23" s="633"/>
      <c r="S23" s="625"/>
      <c r="T23" s="626"/>
      <c r="U23" s="625"/>
      <c r="V23" s="626"/>
      <c r="W23" s="514"/>
      <c r="X23" s="514"/>
      <c r="Y23" s="515"/>
    </row>
    <row r="24" spans="1:25" ht="14.25">
      <c r="A24" s="642"/>
      <c r="B24" s="573"/>
      <c r="C24" s="636"/>
      <c r="D24" s="637"/>
      <c r="E24" s="636"/>
      <c r="F24" s="637"/>
      <c r="G24" s="636"/>
      <c r="H24" s="637"/>
      <c r="I24" s="643"/>
      <c r="J24" s="644"/>
      <c r="K24" s="589" t="s">
        <v>112</v>
      </c>
      <c r="L24" s="589"/>
      <c r="M24" s="589"/>
      <c r="N24" s="589"/>
      <c r="O24" s="589" t="s">
        <v>294</v>
      </c>
      <c r="P24" s="589"/>
      <c r="Q24" s="589"/>
      <c r="R24" s="589"/>
      <c r="S24" s="627"/>
      <c r="T24" s="628"/>
      <c r="U24" s="627"/>
      <c r="V24" s="628"/>
      <c r="W24" s="514"/>
      <c r="X24" s="514"/>
      <c r="Y24" s="515"/>
    </row>
    <row r="25" spans="1:25" ht="14.25">
      <c r="A25" s="587" t="s">
        <v>103</v>
      </c>
      <c r="B25" s="588"/>
      <c r="C25" s="528" t="str">
        <f>IF(カッター乗船者名簿!D35=0,"",カッター乗船者名簿!D35)</f>
        <v/>
      </c>
      <c r="D25" s="529"/>
      <c r="E25" s="528" t="str">
        <f>IF(カッター乗船者名簿!E35=0,"",カッター乗船者名簿!E35)</f>
        <v/>
      </c>
      <c r="F25" s="529"/>
      <c r="G25" s="513" t="str">
        <f>IF(COUNT(C25,E25)=0,"",SUM(C25:F26))</f>
        <v/>
      </c>
      <c r="H25" s="514"/>
      <c r="I25" s="507" t="s">
        <v>68</v>
      </c>
      <c r="J25" s="507"/>
      <c r="K25" s="508"/>
      <c r="L25" s="508"/>
      <c r="M25" s="508"/>
      <c r="N25" s="508"/>
      <c r="O25" s="508"/>
      <c r="P25" s="508"/>
      <c r="Q25" s="508"/>
      <c r="R25" s="508"/>
      <c r="S25" s="513" t="str">
        <f>IF(COUNTA(K25,O25)=0,"",COUNTA(K25,O25))</f>
        <v/>
      </c>
      <c r="T25" s="514"/>
      <c r="U25" s="513" t="str">
        <f>IF(SUM(G25,S25)=0,"",SUM(G25,S25))</f>
        <v/>
      </c>
      <c r="V25" s="514"/>
      <c r="W25" s="514"/>
      <c r="X25" s="514"/>
      <c r="Y25" s="515"/>
    </row>
    <row r="26" spans="1:25" ht="14.25">
      <c r="A26" s="526"/>
      <c r="B26" s="527"/>
      <c r="C26" s="529"/>
      <c r="D26" s="529"/>
      <c r="E26" s="529"/>
      <c r="F26" s="529"/>
      <c r="G26" s="514"/>
      <c r="H26" s="514"/>
      <c r="I26" s="507" t="s">
        <v>69</v>
      </c>
      <c r="J26" s="507"/>
      <c r="K26" s="509" t="s">
        <v>220</v>
      </c>
      <c r="L26" s="510"/>
      <c r="M26" s="510"/>
      <c r="N26" s="511"/>
      <c r="O26" s="508"/>
      <c r="P26" s="508"/>
      <c r="Q26" s="508"/>
      <c r="R26" s="508"/>
      <c r="S26" s="514"/>
      <c r="T26" s="514"/>
      <c r="U26" s="514"/>
      <c r="V26" s="514"/>
      <c r="W26" s="514"/>
      <c r="X26" s="514"/>
      <c r="Y26" s="515"/>
    </row>
    <row r="27" spans="1:25" ht="14.25">
      <c r="A27" s="526" t="s">
        <v>104</v>
      </c>
      <c r="B27" s="527"/>
      <c r="C27" s="528" t="str">
        <f>IF(カッター乗船者名簿!J35=0,"",カッター乗船者名簿!J35)</f>
        <v/>
      </c>
      <c r="D27" s="529"/>
      <c r="E27" s="528" t="str">
        <f>IF(カッター乗船者名簿!K35=0,"",カッター乗船者名簿!K35)</f>
        <v/>
      </c>
      <c r="F27" s="529"/>
      <c r="G27" s="513" t="str">
        <f>IF(COUNT(C27,E27)=0,"",SUM(C27:F28))</f>
        <v/>
      </c>
      <c r="H27" s="514"/>
      <c r="I27" s="507" t="s">
        <v>68</v>
      </c>
      <c r="J27" s="507"/>
      <c r="K27" s="509"/>
      <c r="L27" s="510"/>
      <c r="M27" s="510"/>
      <c r="N27" s="511"/>
      <c r="O27" s="508"/>
      <c r="P27" s="508"/>
      <c r="Q27" s="508"/>
      <c r="R27" s="508"/>
      <c r="S27" s="513" t="str">
        <f>IF(COUNTA(K27,O27)=0,"",COUNTA(K27,O27))</f>
        <v/>
      </c>
      <c r="T27" s="514"/>
      <c r="U27" s="513" t="str">
        <f>IF(SUM(G27,S27)=0,"",SUM(G27,S27))</f>
        <v/>
      </c>
      <c r="V27" s="514"/>
      <c r="W27" s="514"/>
      <c r="X27" s="514"/>
      <c r="Y27" s="515"/>
    </row>
    <row r="28" spans="1:25" ht="14.25">
      <c r="A28" s="526"/>
      <c r="B28" s="527"/>
      <c r="C28" s="529"/>
      <c r="D28" s="529"/>
      <c r="E28" s="529"/>
      <c r="F28" s="529"/>
      <c r="G28" s="514"/>
      <c r="H28" s="514"/>
      <c r="I28" s="507" t="s">
        <v>69</v>
      </c>
      <c r="J28" s="507"/>
      <c r="K28" s="509" t="s">
        <v>220</v>
      </c>
      <c r="L28" s="510"/>
      <c r="M28" s="510"/>
      <c r="N28" s="511"/>
      <c r="O28" s="508"/>
      <c r="P28" s="508"/>
      <c r="Q28" s="508"/>
      <c r="R28" s="508"/>
      <c r="S28" s="514"/>
      <c r="T28" s="514"/>
      <c r="U28" s="514"/>
      <c r="V28" s="514"/>
      <c r="W28" s="514"/>
      <c r="X28" s="514"/>
      <c r="Y28" s="515"/>
    </row>
    <row r="29" spans="1:25" ht="14.25">
      <c r="A29" s="526" t="s">
        <v>105</v>
      </c>
      <c r="B29" s="527"/>
      <c r="C29" s="528" t="str">
        <f>IF(カッター乗船者名簿!D70=0,"",カッター乗船者名簿!D70)</f>
        <v/>
      </c>
      <c r="D29" s="529"/>
      <c r="E29" s="528" t="str">
        <f>IF(カッター乗船者名簿!E70=0,"",カッター乗船者名簿!E70)</f>
        <v/>
      </c>
      <c r="F29" s="529"/>
      <c r="G29" s="513" t="str">
        <f>IF(COUNT(C29,E29)=0,"",SUM(C29:F30))</f>
        <v/>
      </c>
      <c r="H29" s="514"/>
      <c r="I29" s="507" t="s">
        <v>68</v>
      </c>
      <c r="J29" s="507"/>
      <c r="K29" s="509"/>
      <c r="L29" s="510"/>
      <c r="M29" s="510"/>
      <c r="N29" s="511"/>
      <c r="O29" s="508"/>
      <c r="P29" s="508"/>
      <c r="Q29" s="508"/>
      <c r="R29" s="508"/>
      <c r="S29" s="513" t="str">
        <f>IF(COUNTA(K29,O29)=0,"",COUNTA(K29,O29))</f>
        <v/>
      </c>
      <c r="T29" s="514"/>
      <c r="U29" s="513" t="str">
        <f>IF(SUM(G29,S29)=0,"",SUM(G29,S29))</f>
        <v/>
      </c>
      <c r="V29" s="514"/>
      <c r="W29" s="514"/>
      <c r="X29" s="514"/>
      <c r="Y29" s="515"/>
    </row>
    <row r="30" spans="1:25" ht="14.25">
      <c r="A30" s="526"/>
      <c r="B30" s="527"/>
      <c r="C30" s="529"/>
      <c r="D30" s="529"/>
      <c r="E30" s="529"/>
      <c r="F30" s="529"/>
      <c r="G30" s="514"/>
      <c r="H30" s="514"/>
      <c r="I30" s="507" t="s">
        <v>69</v>
      </c>
      <c r="J30" s="507"/>
      <c r="K30" s="508" t="s">
        <v>220</v>
      </c>
      <c r="L30" s="508"/>
      <c r="M30" s="508"/>
      <c r="N30" s="508"/>
      <c r="O30" s="508"/>
      <c r="P30" s="508"/>
      <c r="Q30" s="508"/>
      <c r="R30" s="508"/>
      <c r="S30" s="514"/>
      <c r="T30" s="514"/>
      <c r="U30" s="514"/>
      <c r="V30" s="514"/>
      <c r="W30" s="514"/>
      <c r="X30" s="514"/>
      <c r="Y30" s="515"/>
    </row>
    <row r="31" spans="1:25" ht="14.25">
      <c r="A31" s="526" t="s">
        <v>106</v>
      </c>
      <c r="B31" s="527"/>
      <c r="C31" s="528" t="str">
        <f>IF(カッター乗船者名簿!J70=0,"",カッター乗船者名簿!J70)</f>
        <v/>
      </c>
      <c r="D31" s="529"/>
      <c r="E31" s="528" t="str">
        <f>IF(カッター乗船者名簿!K70=0,"",カッター乗船者名簿!K70)</f>
        <v/>
      </c>
      <c r="F31" s="529"/>
      <c r="G31" s="513" t="str">
        <f>IF(COUNT(C31,E31)=0,"",SUM(C31:F32))</f>
        <v/>
      </c>
      <c r="H31" s="514"/>
      <c r="I31" s="507" t="s">
        <v>68</v>
      </c>
      <c r="J31" s="507"/>
      <c r="K31" s="508"/>
      <c r="L31" s="508"/>
      <c r="M31" s="508"/>
      <c r="N31" s="508"/>
      <c r="O31" s="508"/>
      <c r="P31" s="508"/>
      <c r="Q31" s="508"/>
      <c r="R31" s="508"/>
      <c r="S31" s="513" t="str">
        <f>IF(COUNTA(K31,O31)=0,"",COUNTA(K31,O31))</f>
        <v/>
      </c>
      <c r="T31" s="514"/>
      <c r="U31" s="513" t="str">
        <f>IF(SUM(G31,S31)=0,"",SUM(G31,S31))</f>
        <v/>
      </c>
      <c r="V31" s="514"/>
      <c r="W31" s="514"/>
      <c r="X31" s="514"/>
      <c r="Y31" s="515"/>
    </row>
    <row r="32" spans="1:25" ht="14.25">
      <c r="A32" s="526"/>
      <c r="B32" s="527"/>
      <c r="C32" s="529"/>
      <c r="D32" s="529"/>
      <c r="E32" s="529"/>
      <c r="F32" s="529"/>
      <c r="G32" s="514"/>
      <c r="H32" s="514"/>
      <c r="I32" s="507" t="s">
        <v>69</v>
      </c>
      <c r="J32" s="507"/>
      <c r="K32" s="508" t="s">
        <v>220</v>
      </c>
      <c r="L32" s="508"/>
      <c r="M32" s="508"/>
      <c r="N32" s="508"/>
      <c r="O32" s="508"/>
      <c r="P32" s="508"/>
      <c r="Q32" s="508"/>
      <c r="R32" s="508"/>
      <c r="S32" s="514"/>
      <c r="T32" s="514"/>
      <c r="U32" s="514"/>
      <c r="V32" s="514"/>
      <c r="W32" s="514"/>
      <c r="X32" s="514"/>
      <c r="Y32" s="515"/>
    </row>
    <row r="33" spans="1:29" ht="14.25">
      <c r="A33" s="526" t="s">
        <v>107</v>
      </c>
      <c r="B33" s="527"/>
      <c r="C33" s="528" t="str">
        <f>IF(カッター乗船者名簿!D105=0,"",カッター乗船者名簿!D105)</f>
        <v/>
      </c>
      <c r="D33" s="529"/>
      <c r="E33" s="528" t="str">
        <f>IF(カッター乗船者名簿!E105=0,"",カッター乗船者名簿!E105)</f>
        <v/>
      </c>
      <c r="F33" s="529"/>
      <c r="G33" s="513" t="str">
        <f>IF(COUNT(C33,E33)=0,"",SUM(C33:F34))</f>
        <v/>
      </c>
      <c r="H33" s="514"/>
      <c r="I33" s="507" t="s">
        <v>68</v>
      </c>
      <c r="J33" s="507"/>
      <c r="K33" s="508"/>
      <c r="L33" s="508"/>
      <c r="M33" s="508"/>
      <c r="N33" s="508"/>
      <c r="O33" s="508"/>
      <c r="P33" s="508"/>
      <c r="Q33" s="508"/>
      <c r="R33" s="508"/>
      <c r="S33" s="513" t="str">
        <f>IF(COUNTA(K33,O33)=0,"",COUNTA(K33,O33))</f>
        <v/>
      </c>
      <c r="T33" s="514"/>
      <c r="U33" s="513" t="str">
        <f>IF(SUM(G33,S33)=0,"",SUM(G33,S33))</f>
        <v/>
      </c>
      <c r="V33" s="514"/>
      <c r="W33" s="514"/>
      <c r="X33" s="514"/>
      <c r="Y33" s="515"/>
    </row>
    <row r="34" spans="1:29" ht="14.25">
      <c r="A34" s="526"/>
      <c r="B34" s="527"/>
      <c r="C34" s="529"/>
      <c r="D34" s="529"/>
      <c r="E34" s="529"/>
      <c r="F34" s="529"/>
      <c r="G34" s="514"/>
      <c r="H34" s="514"/>
      <c r="I34" s="507" t="s">
        <v>69</v>
      </c>
      <c r="J34" s="507"/>
      <c r="K34" s="508" t="s">
        <v>220</v>
      </c>
      <c r="L34" s="508"/>
      <c r="M34" s="508"/>
      <c r="N34" s="508"/>
      <c r="O34" s="508"/>
      <c r="P34" s="508"/>
      <c r="Q34" s="508"/>
      <c r="R34" s="508"/>
      <c r="S34" s="514"/>
      <c r="T34" s="514"/>
      <c r="U34" s="514"/>
      <c r="V34" s="514"/>
      <c r="W34" s="514"/>
      <c r="X34" s="514"/>
      <c r="Y34" s="515"/>
    </row>
    <row r="35" spans="1:29" ht="14.25">
      <c r="A35" s="526" t="s">
        <v>108</v>
      </c>
      <c r="B35" s="527"/>
      <c r="C35" s="528" t="str">
        <f>IF(カッター乗船者名簿!J105=0,"",カッター乗船者名簿!J105)</f>
        <v/>
      </c>
      <c r="D35" s="529"/>
      <c r="E35" s="528" t="str">
        <f>IF(カッター乗船者名簿!K105=0,"",カッター乗船者名簿!K105)</f>
        <v/>
      </c>
      <c r="F35" s="529"/>
      <c r="G35" s="513" t="str">
        <f>IF(COUNT(C35,E35)=0,"",SUM(C35:F36))</f>
        <v/>
      </c>
      <c r="H35" s="514"/>
      <c r="I35" s="507" t="s">
        <v>68</v>
      </c>
      <c r="J35" s="507"/>
      <c r="K35" s="508"/>
      <c r="L35" s="508"/>
      <c r="M35" s="508"/>
      <c r="N35" s="508"/>
      <c r="O35" s="508"/>
      <c r="P35" s="508"/>
      <c r="Q35" s="508"/>
      <c r="R35" s="508"/>
      <c r="S35" s="513" t="str">
        <f>IF(COUNTA(K35,O35)=0,"",COUNTA(K35,O35))</f>
        <v/>
      </c>
      <c r="T35" s="514"/>
      <c r="U35" s="513" t="str">
        <f>IF(SUM(G35,S35)=0,"",SUM(G35,S35))</f>
        <v/>
      </c>
      <c r="V35" s="514"/>
      <c r="W35" s="514"/>
      <c r="X35" s="514"/>
      <c r="Y35" s="515"/>
    </row>
    <row r="36" spans="1:29" ht="14.25">
      <c r="A36" s="526"/>
      <c r="B36" s="527"/>
      <c r="C36" s="529"/>
      <c r="D36" s="529"/>
      <c r="E36" s="529"/>
      <c r="F36" s="529"/>
      <c r="G36" s="514"/>
      <c r="H36" s="514"/>
      <c r="I36" s="507" t="s">
        <v>69</v>
      </c>
      <c r="J36" s="507"/>
      <c r="K36" s="508" t="s">
        <v>220</v>
      </c>
      <c r="L36" s="508"/>
      <c r="M36" s="508"/>
      <c r="N36" s="508"/>
      <c r="O36" s="508"/>
      <c r="P36" s="508"/>
      <c r="Q36" s="508"/>
      <c r="R36" s="508"/>
      <c r="S36" s="514"/>
      <c r="T36" s="514"/>
      <c r="U36" s="514"/>
      <c r="V36" s="514"/>
      <c r="W36" s="514"/>
      <c r="X36" s="514"/>
      <c r="Y36" s="515"/>
    </row>
    <row r="37" spans="1:29" ht="14.25">
      <c r="A37" s="526" t="s">
        <v>109</v>
      </c>
      <c r="B37" s="527"/>
      <c r="C37" s="513" t="str">
        <f>IF(COUNT(C25:D36)=0,"",SUM(C25:D36))</f>
        <v/>
      </c>
      <c r="D37" s="514"/>
      <c r="E37" s="513" t="str">
        <f>IF(COUNT(E25:F36)=0,"",SUM(E25:F36))</f>
        <v/>
      </c>
      <c r="F37" s="514"/>
      <c r="G37" s="513" t="str">
        <f>IF(COUNT(G25:H36)=0,"",SUM(G25:H36))</f>
        <v/>
      </c>
      <c r="H37" s="514"/>
      <c r="I37" s="514"/>
      <c r="J37" s="514"/>
      <c r="K37" s="514"/>
      <c r="L37" s="514"/>
      <c r="M37" s="514"/>
      <c r="N37" s="514"/>
      <c r="O37" s="514"/>
      <c r="P37" s="514"/>
      <c r="Q37" s="514"/>
      <c r="R37" s="514"/>
      <c r="S37" s="513" t="str">
        <f>IF(COUNT(S25:T36)=0,"",SUM(S25:T36))</f>
        <v/>
      </c>
      <c r="T37" s="514"/>
      <c r="U37" s="513" t="str">
        <f>IF(COUNT(U25:V36)=0,"",SUM(U25:V36))</f>
        <v/>
      </c>
      <c r="V37" s="514"/>
      <c r="W37" s="514"/>
      <c r="X37" s="514"/>
      <c r="Y37" s="515"/>
    </row>
    <row r="38" spans="1:29" ht="15" thickBot="1">
      <c r="A38" s="538"/>
      <c r="B38" s="539"/>
      <c r="C38" s="519"/>
      <c r="D38" s="519"/>
      <c r="E38" s="519"/>
      <c r="F38" s="519"/>
      <c r="G38" s="519"/>
      <c r="H38" s="519"/>
      <c r="I38" s="519"/>
      <c r="J38" s="519"/>
      <c r="K38" s="519"/>
      <c r="L38" s="519"/>
      <c r="M38" s="519"/>
      <c r="N38" s="519"/>
      <c r="O38" s="519"/>
      <c r="P38" s="519"/>
      <c r="Q38" s="519"/>
      <c r="R38" s="519"/>
      <c r="S38" s="519"/>
      <c r="T38" s="519"/>
      <c r="U38" s="519"/>
      <c r="V38" s="519"/>
      <c r="W38" s="519"/>
      <c r="X38" s="519"/>
      <c r="Y38" s="542"/>
    </row>
    <row r="39" spans="1:29" ht="8.25" customHeight="1" thickBot="1">
      <c r="A39" s="557"/>
      <c r="B39" s="557"/>
      <c r="C39" s="557"/>
      <c r="D39" s="557"/>
      <c r="E39" s="557"/>
      <c r="F39" s="557"/>
      <c r="G39" s="557"/>
      <c r="H39" s="557"/>
      <c r="I39" s="557"/>
      <c r="J39" s="557"/>
      <c r="K39" s="557"/>
      <c r="L39" s="557"/>
      <c r="M39" s="557"/>
    </row>
    <row r="40" spans="1:29" ht="18" customHeight="1">
      <c r="A40" s="559" t="s">
        <v>152</v>
      </c>
      <c r="B40" s="560"/>
      <c r="C40" s="560"/>
      <c r="D40" s="560"/>
      <c r="E40" s="560"/>
      <c r="F40" s="560"/>
      <c r="G40" s="561"/>
      <c r="H40" s="558" t="s">
        <v>68</v>
      </c>
      <c r="I40" s="558"/>
      <c r="J40" s="543"/>
      <c r="K40" s="543"/>
      <c r="L40" s="543"/>
      <c r="M40" s="543"/>
      <c r="N40" s="558" t="s">
        <v>68</v>
      </c>
      <c r="O40" s="558"/>
      <c r="P40" s="543"/>
      <c r="Q40" s="543"/>
      <c r="R40" s="543"/>
      <c r="S40" s="543"/>
      <c r="T40" s="520" t="s">
        <v>228</v>
      </c>
      <c r="U40" s="521"/>
      <c r="V40" s="521"/>
      <c r="W40" s="521"/>
      <c r="X40" s="521"/>
      <c r="Y40" s="522"/>
    </row>
    <row r="41" spans="1:29" ht="14.25">
      <c r="A41" s="562"/>
      <c r="B41" s="563"/>
      <c r="C41" s="563"/>
      <c r="D41" s="563"/>
      <c r="E41" s="563"/>
      <c r="F41" s="563"/>
      <c r="G41" s="564"/>
      <c r="H41" s="507" t="s">
        <v>69</v>
      </c>
      <c r="I41" s="507"/>
      <c r="J41" s="508" t="s">
        <v>114</v>
      </c>
      <c r="K41" s="508"/>
      <c r="L41" s="508"/>
      <c r="M41" s="508"/>
      <c r="N41" s="507" t="s">
        <v>69</v>
      </c>
      <c r="O41" s="507"/>
      <c r="P41" s="509" t="s">
        <v>114</v>
      </c>
      <c r="Q41" s="510"/>
      <c r="R41" s="510"/>
      <c r="S41" s="511"/>
      <c r="T41" s="516"/>
      <c r="U41" s="517"/>
      <c r="V41" s="517"/>
      <c r="W41" s="517"/>
      <c r="X41" s="517"/>
      <c r="Y41" s="518"/>
    </row>
    <row r="42" spans="1:29" ht="18" customHeight="1">
      <c r="A42" s="562"/>
      <c r="B42" s="563"/>
      <c r="C42" s="563"/>
      <c r="D42" s="563"/>
      <c r="E42" s="563"/>
      <c r="F42" s="563"/>
      <c r="G42" s="564"/>
      <c r="H42" s="507" t="s">
        <v>68</v>
      </c>
      <c r="I42" s="507"/>
      <c r="J42" s="508"/>
      <c r="K42" s="508"/>
      <c r="L42" s="508"/>
      <c r="M42" s="508"/>
      <c r="N42" s="507" t="s">
        <v>68</v>
      </c>
      <c r="O42" s="507"/>
      <c r="P42" s="508"/>
      <c r="Q42" s="508"/>
      <c r="R42" s="508"/>
      <c r="S42" s="508"/>
      <c r="T42" s="550" t="s">
        <v>70</v>
      </c>
      <c r="U42" s="550"/>
      <c r="V42" s="550"/>
      <c r="W42" s="550"/>
      <c r="X42" s="550"/>
      <c r="Y42" s="551"/>
    </row>
    <row r="43" spans="1:29" ht="15" thickBot="1">
      <c r="A43" s="565"/>
      <c r="B43" s="566"/>
      <c r="C43" s="566"/>
      <c r="D43" s="566"/>
      <c r="E43" s="566"/>
      <c r="F43" s="566"/>
      <c r="G43" s="567"/>
      <c r="H43" s="512" t="s">
        <v>69</v>
      </c>
      <c r="I43" s="512"/>
      <c r="J43" s="525"/>
      <c r="K43" s="525"/>
      <c r="L43" s="525"/>
      <c r="M43" s="525"/>
      <c r="N43" s="512" t="s">
        <v>69</v>
      </c>
      <c r="O43" s="512"/>
      <c r="P43" s="525"/>
      <c r="Q43" s="525"/>
      <c r="R43" s="525"/>
      <c r="S43" s="525"/>
      <c r="T43" s="552"/>
      <c r="U43" s="552"/>
      <c r="V43" s="552"/>
      <c r="W43" s="552"/>
      <c r="X43" s="552"/>
      <c r="Y43" s="553"/>
    </row>
    <row r="44" spans="1:29" ht="14.25">
      <c r="A44" s="523" t="s">
        <v>328</v>
      </c>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row>
    <row r="45" spans="1:29" ht="14.25">
      <c r="A45" s="523" t="s">
        <v>329</v>
      </c>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c r="AA45"/>
      <c r="AB45"/>
    </row>
    <row r="46" spans="1:29" ht="15" thickBot="1">
      <c r="A46" s="199" t="s">
        <v>72</v>
      </c>
      <c r="B46" s="198"/>
      <c r="C46" s="198"/>
      <c r="D46" s="198"/>
      <c r="E46" s="198"/>
      <c r="F46" s="198"/>
      <c r="G46" s="198"/>
      <c r="H46" s="198"/>
      <c r="I46" s="198"/>
      <c r="J46" s="198"/>
      <c r="K46" s="198"/>
      <c r="L46" s="198"/>
      <c r="M46" s="198"/>
      <c r="Z46"/>
      <c r="AA46"/>
      <c r="AB46"/>
    </row>
    <row r="47" spans="1:29" ht="20.25" customHeight="1" thickBot="1">
      <c r="A47" s="197" t="s">
        <v>92</v>
      </c>
      <c r="B47" s="196"/>
      <c r="C47" s="196"/>
      <c r="D47" s="196"/>
      <c r="E47" s="195"/>
      <c r="F47" s="195"/>
      <c r="G47" s="195"/>
      <c r="H47" s="194" t="s">
        <v>91</v>
      </c>
      <c r="I47" s="503">
        <f>カッター乗船者名簿!J4</f>
        <v>0</v>
      </c>
      <c r="J47" s="503"/>
      <c r="K47" s="194" t="s">
        <v>90</v>
      </c>
      <c r="L47" s="503">
        <f>カッター乗船者名簿!K4</f>
        <v>0</v>
      </c>
      <c r="M47" s="504"/>
      <c r="N47" s="532" t="s">
        <v>126</v>
      </c>
      <c r="O47" s="533"/>
      <c r="P47" s="533"/>
      <c r="Q47" s="533"/>
      <c r="R47" s="533"/>
      <c r="S47" s="533"/>
      <c r="T47" s="533"/>
      <c r="U47" s="547" t="s">
        <v>127</v>
      </c>
      <c r="V47" s="548"/>
      <c r="W47" s="548"/>
      <c r="X47" s="505">
        <v>0</v>
      </c>
      <c r="Y47" s="506"/>
      <c r="Z47"/>
      <c r="AA47"/>
      <c r="AB47"/>
    </row>
    <row r="48" spans="1:29" ht="14.25">
      <c r="A48" s="571" t="str">
        <f>IF(カッター乗船者名簿!D3="","",カッター乗船者名簿!D3)</f>
        <v/>
      </c>
      <c r="B48" s="572"/>
      <c r="C48" s="572"/>
      <c r="D48" s="572"/>
      <c r="E48" s="572"/>
      <c r="F48" s="572"/>
      <c r="G48" s="572"/>
      <c r="H48" s="572"/>
      <c r="I48" s="572"/>
      <c r="J48" s="572"/>
      <c r="K48" s="572"/>
      <c r="L48" s="572"/>
      <c r="M48" s="573"/>
      <c r="N48" s="530" t="s">
        <v>68</v>
      </c>
      <c r="O48" s="531"/>
      <c r="P48" s="549"/>
      <c r="Q48" s="549"/>
      <c r="R48" s="549"/>
      <c r="S48" s="549"/>
      <c r="T48" s="544" t="s">
        <v>125</v>
      </c>
      <c r="U48" s="544"/>
      <c r="V48" s="545"/>
      <c r="W48" s="545"/>
      <c r="X48" s="545"/>
      <c r="Y48" s="546"/>
      <c r="Z48"/>
      <c r="AA48"/>
      <c r="AB48"/>
      <c r="AC48"/>
    </row>
    <row r="49" spans="1:29" ht="15" thickBot="1">
      <c r="A49" s="193" t="s">
        <v>73</v>
      </c>
      <c r="B49" s="192"/>
      <c r="C49" s="192"/>
      <c r="D49" s="192"/>
      <c r="E49" s="192"/>
      <c r="F49" s="191"/>
      <c r="G49" s="191"/>
      <c r="H49" s="191"/>
      <c r="I49" s="191"/>
      <c r="J49" s="191"/>
      <c r="K49" s="570"/>
      <c r="L49" s="570"/>
      <c r="M49" s="534" t="s">
        <v>330</v>
      </c>
      <c r="N49" s="535"/>
      <c r="O49" s="535"/>
      <c r="P49" s="535"/>
      <c r="Q49" s="535"/>
      <c r="R49" s="535"/>
      <c r="S49" s="535"/>
      <c r="T49" s="535"/>
      <c r="U49" s="535"/>
      <c r="V49" s="536"/>
      <c r="W49" s="536"/>
      <c r="X49" s="536"/>
      <c r="Y49" s="537"/>
      <c r="Z49"/>
      <c r="AA49"/>
      <c r="AB49"/>
      <c r="AC49"/>
    </row>
    <row r="50" spans="1:29" ht="15" thickBot="1">
      <c r="A50" s="148"/>
      <c r="B50" s="148"/>
      <c r="C50" s="148"/>
      <c r="D50" s="148"/>
      <c r="E50" s="148"/>
      <c r="K50" s="223"/>
      <c r="L50" s="223"/>
      <c r="M50" s="175"/>
      <c r="N50" s="175"/>
      <c r="O50" s="175"/>
      <c r="P50" s="175"/>
      <c r="Q50" s="175"/>
      <c r="R50" s="175"/>
      <c r="S50" s="175"/>
      <c r="T50" s="175"/>
      <c r="U50" s="175"/>
      <c r="V50" s="175"/>
      <c r="W50" s="175"/>
      <c r="X50" s="175"/>
      <c r="Y50" s="175"/>
      <c r="Z50"/>
      <c r="AA50"/>
      <c r="AB50"/>
      <c r="AC50"/>
    </row>
    <row r="51" spans="1:29" ht="14.25">
      <c r="A51" s="218" t="s">
        <v>296</v>
      </c>
      <c r="B51" s="190"/>
      <c r="C51" s="190"/>
      <c r="D51" s="190"/>
      <c r="E51" s="190"/>
      <c r="F51" s="189"/>
      <c r="G51" s="189"/>
      <c r="H51" s="189"/>
      <c r="I51" s="189"/>
      <c r="J51" s="189"/>
      <c r="K51" s="224"/>
      <c r="L51" s="224"/>
      <c r="M51" s="188"/>
      <c r="N51" s="188"/>
      <c r="O51" s="188"/>
      <c r="P51" s="188"/>
      <c r="Q51" s="188"/>
      <c r="R51" s="188"/>
      <c r="S51" s="188"/>
      <c r="T51" s="188"/>
      <c r="U51" s="188"/>
      <c r="V51" s="188"/>
      <c r="W51" s="188"/>
      <c r="X51" s="188"/>
      <c r="Y51" s="187"/>
      <c r="Z51"/>
      <c r="AA51"/>
      <c r="AB51"/>
      <c r="AC51"/>
    </row>
    <row r="52" spans="1:29" ht="14.25">
      <c r="A52" s="186" t="s">
        <v>297</v>
      </c>
      <c r="B52" s="185"/>
      <c r="C52" s="185"/>
      <c r="D52" s="185"/>
      <c r="E52" s="185"/>
      <c r="F52" s="184"/>
      <c r="G52" s="184"/>
      <c r="H52" s="184"/>
      <c r="I52" s="184"/>
      <c r="J52" s="184"/>
      <c r="K52" s="225"/>
      <c r="L52" s="225"/>
      <c r="M52" s="182"/>
      <c r="N52" s="182"/>
      <c r="O52" s="182"/>
      <c r="P52" s="182"/>
      <c r="Q52" s="182"/>
      <c r="R52" s="182"/>
      <c r="S52" s="182"/>
      <c r="T52" s="182"/>
      <c r="U52" s="182"/>
      <c r="V52" s="182"/>
      <c r="W52" s="182"/>
      <c r="X52" s="182"/>
      <c r="Y52" s="181"/>
      <c r="Z52"/>
      <c r="AA52"/>
      <c r="AB52"/>
      <c r="AC52"/>
    </row>
    <row r="53" spans="1:29" ht="14.25">
      <c r="A53" s="186" t="s">
        <v>298</v>
      </c>
      <c r="B53" s="185"/>
      <c r="C53" s="185"/>
      <c r="D53" s="185"/>
      <c r="E53" s="185"/>
      <c r="F53" s="184"/>
      <c r="G53" s="184"/>
      <c r="H53" s="184"/>
      <c r="I53" s="184"/>
      <c r="J53" s="184"/>
      <c r="K53" s="225"/>
      <c r="L53" s="225"/>
      <c r="M53" s="182"/>
      <c r="N53" s="182"/>
      <c r="O53" s="182"/>
      <c r="P53" s="182"/>
      <c r="Q53" s="182"/>
      <c r="R53" s="182"/>
      <c r="S53" s="182"/>
      <c r="T53" s="182"/>
      <c r="U53" s="182"/>
      <c r="V53" s="182"/>
      <c r="W53" s="182"/>
      <c r="X53" s="182"/>
      <c r="Y53" s="181"/>
      <c r="Z53"/>
      <c r="AA53"/>
      <c r="AB53"/>
      <c r="AC53"/>
    </row>
    <row r="54" spans="1:29" ht="14.25">
      <c r="A54" s="186"/>
      <c r="B54" s="185"/>
      <c r="C54" s="185"/>
      <c r="D54" s="185"/>
      <c r="E54" s="185"/>
      <c r="F54" s="184"/>
      <c r="G54" s="184"/>
      <c r="H54" s="184"/>
      <c r="I54" s="184"/>
      <c r="J54" s="184"/>
      <c r="K54" s="225"/>
      <c r="L54" s="225"/>
      <c r="M54" s="182"/>
      <c r="N54" s="183" t="s">
        <v>293</v>
      </c>
      <c r="O54" s="183"/>
      <c r="P54" s="182"/>
      <c r="Q54" s="649"/>
      <c r="R54" s="649"/>
      <c r="S54" s="649"/>
      <c r="T54" s="649"/>
      <c r="U54" s="649"/>
      <c r="V54" s="649"/>
      <c r="W54" s="649"/>
      <c r="X54" s="649"/>
      <c r="Y54" s="650"/>
      <c r="Z54"/>
      <c r="AA54"/>
      <c r="AB54"/>
      <c r="AC54"/>
    </row>
    <row r="55" spans="1:29" ht="15" thickBot="1">
      <c r="A55" s="180"/>
      <c r="B55" s="179"/>
      <c r="C55" s="179"/>
      <c r="D55" s="179"/>
      <c r="E55" s="179"/>
      <c r="F55" s="178"/>
      <c r="G55" s="178"/>
      <c r="H55" s="178"/>
      <c r="I55" s="178"/>
      <c r="J55" s="178"/>
      <c r="K55" s="226"/>
      <c r="L55" s="226"/>
      <c r="M55" s="176"/>
      <c r="N55" s="177" t="s">
        <v>292</v>
      </c>
      <c r="O55" s="177"/>
      <c r="P55" s="176"/>
      <c r="Q55" s="177" t="s">
        <v>291</v>
      </c>
      <c r="R55" s="651"/>
      <c r="S55" s="651"/>
      <c r="T55" s="177" t="s">
        <v>290</v>
      </c>
      <c r="U55" s="652"/>
      <c r="V55" s="652"/>
      <c r="W55" s="652"/>
      <c r="X55" s="652"/>
      <c r="Y55" s="653"/>
      <c r="Z55"/>
      <c r="AA55"/>
      <c r="AB55"/>
      <c r="AC55"/>
    </row>
    <row r="56" spans="1:29" ht="14.25">
      <c r="A56" s="148"/>
      <c r="B56" s="148"/>
      <c r="C56" s="148"/>
      <c r="D56" s="148"/>
      <c r="E56" s="148"/>
      <c r="K56" s="223"/>
      <c r="L56" s="223"/>
      <c r="M56" s="175"/>
      <c r="N56" s="175"/>
      <c r="O56" s="175"/>
      <c r="P56" s="175"/>
      <c r="Q56" s="175"/>
      <c r="R56" s="175"/>
      <c r="S56" s="175"/>
      <c r="T56" s="175"/>
      <c r="U56" s="175"/>
      <c r="V56" s="175"/>
      <c r="W56" s="175"/>
      <c r="X56" s="175"/>
      <c r="Y56" s="175"/>
      <c r="Z56"/>
      <c r="AA56"/>
      <c r="AB56"/>
      <c r="AC56"/>
    </row>
    <row r="57" spans="1:29" ht="14.25">
      <c r="A57" s="556" t="s">
        <v>74</v>
      </c>
      <c r="B57" s="556"/>
      <c r="C57" s="556"/>
      <c r="D57" s="556"/>
      <c r="E57" s="556"/>
      <c r="F57" s="556"/>
      <c r="G57" s="556"/>
      <c r="H57" s="556"/>
      <c r="I57" s="556"/>
      <c r="J57" s="556"/>
      <c r="K57" s="556"/>
      <c r="L57" s="556"/>
      <c r="M57" s="556"/>
    </row>
    <row r="58" spans="1:29" ht="14.25">
      <c r="A58" s="173" t="s">
        <v>75</v>
      </c>
      <c r="B58" s="173"/>
      <c r="C58" s="173"/>
      <c r="D58" s="173"/>
      <c r="E58" s="173"/>
      <c r="F58" s="173"/>
      <c r="G58" s="173"/>
      <c r="H58" s="173"/>
      <c r="I58" s="173"/>
      <c r="Q58" s="264"/>
      <c r="R58" s="264"/>
      <c r="S58" s="265" t="s">
        <v>76</v>
      </c>
      <c r="T58" s="265"/>
      <c r="U58" s="266"/>
      <c r="V58" s="264"/>
      <c r="W58" s="264"/>
    </row>
    <row r="59" spans="1:29" ht="23.25" customHeight="1">
      <c r="B59" s="540" t="s">
        <v>77</v>
      </c>
      <c r="C59" s="540"/>
      <c r="D59" s="540" t="s">
        <v>78</v>
      </c>
      <c r="E59" s="540"/>
      <c r="F59" s="540" t="s">
        <v>306</v>
      </c>
      <c r="G59" s="540"/>
      <c r="H59" s="541" t="s">
        <v>323</v>
      </c>
      <c r="I59" s="541"/>
      <c r="J59" s="540" t="s">
        <v>89</v>
      </c>
      <c r="K59" s="540"/>
      <c r="L59" s="540" t="s">
        <v>79</v>
      </c>
      <c r="M59" s="540"/>
      <c r="N59" s="540"/>
      <c r="O59" s="540"/>
      <c r="P59" s="540"/>
      <c r="Q59"/>
      <c r="S59" s="540" t="s">
        <v>80</v>
      </c>
      <c r="T59" s="540"/>
      <c r="U59" s="540" t="s">
        <v>81</v>
      </c>
      <c r="V59" s="540"/>
      <c r="W59" s="647" t="s">
        <v>116</v>
      </c>
      <c r="X59" s="647"/>
      <c r="Y59" s="647"/>
      <c r="Z59" s="253"/>
      <c r="AA59" s="253"/>
    </row>
    <row r="60" spans="1:29" ht="48.75" customHeight="1">
      <c r="B60" s="554"/>
      <c r="C60" s="554"/>
      <c r="D60" s="554"/>
      <c r="E60" s="554"/>
      <c r="F60" s="568"/>
      <c r="G60" s="569"/>
      <c r="H60" s="555"/>
      <c r="I60" s="555"/>
      <c r="J60" s="554"/>
      <c r="K60" s="554"/>
      <c r="L60" s="554" t="s">
        <v>82</v>
      </c>
      <c r="M60" s="554"/>
      <c r="N60" s="554" t="s">
        <v>83</v>
      </c>
      <c r="O60" s="554"/>
      <c r="P60" s="554"/>
      <c r="Q60" s="172"/>
      <c r="S60" s="554"/>
      <c r="T60" s="554"/>
      <c r="U60" s="554"/>
      <c r="V60" s="554"/>
      <c r="W60" s="648"/>
      <c r="X60" s="648"/>
      <c r="Y60" s="648"/>
      <c r="Z60" s="254"/>
      <c r="AA60" s="254"/>
    </row>
    <row r="61" spans="1:29" ht="26.25" customHeight="1">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1:29" ht="26.25" customHeight="1">
      <c r="A62" s="170"/>
    </row>
  </sheetData>
  <sheetProtection sheet="1" selectLockedCells="1"/>
  <mergeCells count="185">
    <mergeCell ref="S60:T60"/>
    <mergeCell ref="W59:Y59"/>
    <mergeCell ref="W60:Y60"/>
    <mergeCell ref="Q54:Y54"/>
    <mergeCell ref="R55:S55"/>
    <mergeCell ref="U55:Y55"/>
    <mergeCell ref="U60:V60"/>
    <mergeCell ref="U59:V59"/>
    <mergeCell ref="L60:M60"/>
    <mergeCell ref="N60:P60"/>
    <mergeCell ref="L59:P59"/>
    <mergeCell ref="E23:F24"/>
    <mergeCell ref="B15:Y15"/>
    <mergeCell ref="A22:B24"/>
    <mergeCell ref="A19:F19"/>
    <mergeCell ref="I24:J24"/>
    <mergeCell ref="A10:G10"/>
    <mergeCell ref="N10:S10"/>
    <mergeCell ref="C14:H14"/>
    <mergeCell ref="M14:R14"/>
    <mergeCell ref="O24:R24"/>
    <mergeCell ref="C25:D26"/>
    <mergeCell ref="G25:H26"/>
    <mergeCell ref="K24:N24"/>
    <mergeCell ref="L8:O8"/>
    <mergeCell ref="AD5:AF7"/>
    <mergeCell ref="AA1:AC4"/>
    <mergeCell ref="AA5:AC7"/>
    <mergeCell ref="A1:Y1"/>
    <mergeCell ref="A6:M6"/>
    <mergeCell ref="T2:Y2"/>
    <mergeCell ref="A4:Y4"/>
    <mergeCell ref="P7:Y7"/>
    <mergeCell ref="L7:O7"/>
    <mergeCell ref="L9:O9"/>
    <mergeCell ref="P9:V9"/>
    <mergeCell ref="S22:T24"/>
    <mergeCell ref="U22:V24"/>
    <mergeCell ref="W22:Y24"/>
    <mergeCell ref="C22:H22"/>
    <mergeCell ref="I22:R22"/>
    <mergeCell ref="I23:R23"/>
    <mergeCell ref="G23:H24"/>
    <mergeCell ref="C23:D24"/>
    <mergeCell ref="P8:V8"/>
    <mergeCell ref="A11:G11"/>
    <mergeCell ref="H10:I10"/>
    <mergeCell ref="J10:K10"/>
    <mergeCell ref="L10:M10"/>
    <mergeCell ref="B12:Y12"/>
    <mergeCell ref="H19:Q19"/>
    <mergeCell ref="A17:S17"/>
    <mergeCell ref="Q18:S18"/>
    <mergeCell ref="B60:C60"/>
    <mergeCell ref="D60:E60"/>
    <mergeCell ref="H60:I60"/>
    <mergeCell ref="J60:K60"/>
    <mergeCell ref="C35:D36"/>
    <mergeCell ref="E35:F36"/>
    <mergeCell ref="C33:D34"/>
    <mergeCell ref="K33:N33"/>
    <mergeCell ref="I47:J47"/>
    <mergeCell ref="I33:J33"/>
    <mergeCell ref="K36:N36"/>
    <mergeCell ref="K35:N35"/>
    <mergeCell ref="A57:M57"/>
    <mergeCell ref="A39:M39"/>
    <mergeCell ref="H40:I40"/>
    <mergeCell ref="J40:M40"/>
    <mergeCell ref="N40:O40"/>
    <mergeCell ref="N41:O41"/>
    <mergeCell ref="O36:R36"/>
    <mergeCell ref="A40:G43"/>
    <mergeCell ref="F59:G59"/>
    <mergeCell ref="F60:G60"/>
    <mergeCell ref="K49:L49"/>
    <mergeCell ref="A48:M48"/>
    <mergeCell ref="M49:Y49"/>
    <mergeCell ref="A33:B34"/>
    <mergeCell ref="A35:B36"/>
    <mergeCell ref="A37:B38"/>
    <mergeCell ref="B59:C59"/>
    <mergeCell ref="D59:E59"/>
    <mergeCell ref="H59:I59"/>
    <mergeCell ref="J59:K59"/>
    <mergeCell ref="W37:Y38"/>
    <mergeCell ref="S37:T38"/>
    <mergeCell ref="P40:S40"/>
    <mergeCell ref="T48:U48"/>
    <mergeCell ref="V48:Y48"/>
    <mergeCell ref="U47:W47"/>
    <mergeCell ref="P48:S48"/>
    <mergeCell ref="S59:T59"/>
    <mergeCell ref="I37:R38"/>
    <mergeCell ref="S33:T34"/>
    <mergeCell ref="T42:Y43"/>
    <mergeCell ref="A44:Y44"/>
    <mergeCell ref="O33:R33"/>
    <mergeCell ref="K34:N34"/>
    <mergeCell ref="U33:V34"/>
    <mergeCell ref="U35:V36"/>
    <mergeCell ref="N48:O48"/>
    <mergeCell ref="N47:T47"/>
    <mergeCell ref="K27:N27"/>
    <mergeCell ref="O27:R27"/>
    <mergeCell ref="K28:N28"/>
    <mergeCell ref="C31:D32"/>
    <mergeCell ref="E31:F32"/>
    <mergeCell ref="I31:J31"/>
    <mergeCell ref="I32:J32"/>
    <mergeCell ref="G31:H32"/>
    <mergeCell ref="S29:T30"/>
    <mergeCell ref="S31:T32"/>
    <mergeCell ref="K30:N30"/>
    <mergeCell ref="O30:R30"/>
    <mergeCell ref="K31:N31"/>
    <mergeCell ref="O31:R31"/>
    <mergeCell ref="S35:T36"/>
    <mergeCell ref="E33:F34"/>
    <mergeCell ref="G33:H34"/>
    <mergeCell ref="C29:D30"/>
    <mergeCell ref="E29:F30"/>
    <mergeCell ref="G29:H30"/>
    <mergeCell ref="P42:S42"/>
    <mergeCell ref="H43:I43"/>
    <mergeCell ref="W31:Y32"/>
    <mergeCell ref="W33:Y34"/>
    <mergeCell ref="I35:J35"/>
    <mergeCell ref="I36:J36"/>
    <mergeCell ref="O35:R35"/>
    <mergeCell ref="A29:B30"/>
    <mergeCell ref="A31:B32"/>
    <mergeCell ref="K25:N25"/>
    <mergeCell ref="C37:D38"/>
    <mergeCell ref="E37:F38"/>
    <mergeCell ref="G37:H38"/>
    <mergeCell ref="I34:J34"/>
    <mergeCell ref="W25:Y26"/>
    <mergeCell ref="S25:T26"/>
    <mergeCell ref="C27:D28"/>
    <mergeCell ref="E27:F28"/>
    <mergeCell ref="G27:H28"/>
    <mergeCell ref="A27:B28"/>
    <mergeCell ref="E25:F26"/>
    <mergeCell ref="I25:J25"/>
    <mergeCell ref="I26:J26"/>
    <mergeCell ref="O26:R26"/>
    <mergeCell ref="A25:B26"/>
    <mergeCell ref="J43:M43"/>
    <mergeCell ref="P43:S43"/>
    <mergeCell ref="K26:N26"/>
    <mergeCell ref="O34:R34"/>
    <mergeCell ref="U25:V26"/>
    <mergeCell ref="U29:V30"/>
    <mergeCell ref="U31:V32"/>
    <mergeCell ref="K32:N32"/>
    <mergeCell ref="O32:R32"/>
    <mergeCell ref="I27:J27"/>
    <mergeCell ref="I28:J28"/>
    <mergeCell ref="I29:J29"/>
    <mergeCell ref="I30:J30"/>
    <mergeCell ref="AG5:AO9"/>
    <mergeCell ref="L47:M47"/>
    <mergeCell ref="X47:Y47"/>
    <mergeCell ref="H41:I41"/>
    <mergeCell ref="J41:M41"/>
    <mergeCell ref="P41:S41"/>
    <mergeCell ref="H42:I42"/>
    <mergeCell ref="J42:M42"/>
    <mergeCell ref="N42:O42"/>
    <mergeCell ref="N43:O43"/>
    <mergeCell ref="S27:T28"/>
    <mergeCell ref="U27:V28"/>
    <mergeCell ref="W27:Y28"/>
    <mergeCell ref="W29:Y30"/>
    <mergeCell ref="O28:R28"/>
    <mergeCell ref="K29:N29"/>
    <mergeCell ref="O29:R29"/>
    <mergeCell ref="O25:R25"/>
    <mergeCell ref="T41:Y41"/>
    <mergeCell ref="U37:V38"/>
    <mergeCell ref="T40:Y40"/>
    <mergeCell ref="G35:H36"/>
    <mergeCell ref="A45:Y45"/>
    <mergeCell ref="W35:Y36"/>
  </mergeCells>
  <phoneticPr fontId="2"/>
  <conditionalFormatting sqref="A1:Y1">
    <cfRule type="containsText" dxfId="70" priority="4" operator="containsText" text="実施">
      <formula>NOT(ISERROR(SEARCH("実施",A1)))</formula>
    </cfRule>
  </conditionalFormatting>
  <conditionalFormatting sqref="M14:R14">
    <cfRule type="expression" dxfId="69" priority="3">
      <formula>S$14=TRUE</formula>
    </cfRule>
  </conditionalFormatting>
  <conditionalFormatting sqref="C14:H14">
    <cfRule type="expression" dxfId="68" priority="2">
      <formula>I$14=TRUE</formula>
    </cfRule>
  </conditionalFormatting>
  <conditionalFormatting sqref="P7">
    <cfRule type="containsText" dxfId="67" priority="1" operator="containsText" text="利用申込書の「はじめに！」シートからコピーして">
      <formula>NOT(ISERROR(SEARCH("利用申込書の「はじめに！」シートからコピーして",P7)))</formula>
    </cfRule>
  </conditionalFormatting>
  <dataValidations count="10">
    <dataValidation type="list" allowBlank="1" showInputMessage="1" showErrorMessage="1" promptTitle="有無" prompt="選択してください" sqref="K49" xr:uid="{00000000-0002-0000-0100-000001000000}">
      <formula1>"（　有　）,（　無　）"</formula1>
    </dataValidation>
    <dataValidation type="list" allowBlank="1" showInputMessage="1" showErrorMessage="1" promptTitle="総括責任者，指導担当者" prompt="総括責任者や指導担当者が観察担当者を兼ねる場合は，プルダウンの中から選択してください" sqref="K26:N26 K34:N34 K28:N28 K30:N30 K32:N32 K36:N36" xr:uid="{00000000-0002-0000-0100-000009000000}">
      <formula1>"観察担当者,総括・観察担当者,指導・観察担当者"</formula1>
    </dataValidation>
    <dataValidation allowBlank="1" promptTitle="人数" prompt="選択してください" sqref="I47:J47 L47:M47 X47:Y47" xr:uid="{00000000-0002-0000-0100-000008000000}"/>
    <dataValidation type="list" allowBlank="1" showInputMessage="1" showErrorMessage="1" sqref="P43:S43 J41:M41 J43:M43 P41:S41" xr:uid="{00000000-0002-0000-0100-000007000000}">
      <formula1>"救護担当者,総括・救護担当者,指導・救護担当者"</formula1>
    </dataValidation>
    <dataValidation type="list" allowBlank="1" showInputMessage="1" showErrorMessage="1" sqref="O26:R26 O34:R34 O28:R28 O30:R30 O32:R32 O36:R36" xr:uid="{00000000-0002-0000-0100-000005000000}">
      <formula1>"総括担当者,指導担当者,観察担当者"</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J10 H10" xr:uid="{00000000-0002-0000-0100-000004000000}">
      <formula1>0</formula1>
    </dataValidation>
    <dataValidation type="list" allowBlank="1" showInputMessage="1" showErrorMessage="1" sqref="N10" xr:uid="{00000000-0002-0000-0100-000003000000}">
      <formula1>"午前・午後・１日,午前,午後,１日"</formula1>
    </dataValidation>
    <dataValidation type="list" allowBlank="1" showInputMessage="1" showErrorMessage="1" promptTitle="コース" prompt="選択してください" sqref="H19" xr:uid="{00000000-0002-0000-0100-000002000000}">
      <formula1>"①艇庫周辺（２Km)：小学５年生以上,②航路周辺（４～７Km)：中学生以上,③差須浜（７Km)：高校生年齢相当以上,➃大須港（８Km)：高校生年齢相当以上,⑤－１似島（１４Km),⑤－２似島（１８Km),⑥宮島（２８Km)"</formula1>
    </dataValidation>
    <dataValidation type="list" allowBlank="1" showInputMessage="1" showErrorMessage="1" promptTitle="コース" prompt="選択してください" sqref="A19:C19" xr:uid="{00000000-0002-0000-0100-000000000000}">
      <formula1>"半日コース,半日コース（基礎）,半日コース（応用）,１日コース"</formula1>
    </dataValidation>
    <dataValidation type="list" allowBlank="1" showInputMessage="1" showErrorMessage="1" sqref="V48:Y48" xr:uid="{227C52DA-09EB-41E3-B98B-3DE477E762F4}">
      <formula1>"総括責任者,指導担当者,救護担当者"</formula1>
    </dataValidation>
  </dataValidations>
  <hyperlinks>
    <hyperlink ref="AA1:AC4" location="'はじめに！'!A1" display="'はじめに！'!A1" xr:uid="{715A808E-CDBD-40F9-91A3-7EDB64D2FE91}"/>
    <hyperlink ref="AA5:AC7" location="カッター乗船者名簿!A1" display="カッター乗船者名簿" xr:uid="{33F1A840-0D1B-4776-8706-447DB2B54588}"/>
    <hyperlink ref="AD5:AF7" location="'カッター指導依頼書 (2)'!A1" display="'カッター指導依頼書 (2)'" xr:uid="{F7DD6073-B4E3-453C-9077-E4238C631A8B}"/>
  </hyperlinks>
  <printOptions horizontalCentered="1" verticalCentered="1"/>
  <pageMargins left="0.23622047244094491" right="0.23622047244094491"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9" r:id="rId4" name="Check Box 5">
              <controlPr defaultSize="0" autoFill="0" autoLine="0" autoPict="0" altText="">
                <anchor moveWithCells="1">
                  <from>
                    <xdr:col>1</xdr:col>
                    <xdr:colOff>28575</xdr:colOff>
                    <xdr:row>13</xdr:row>
                    <xdr:rowOff>66675</xdr:rowOff>
                  </from>
                  <to>
                    <xdr:col>1</xdr:col>
                    <xdr:colOff>266700</xdr:colOff>
                    <xdr:row>13</xdr:row>
                    <xdr:rowOff>295275</xdr:rowOff>
                  </to>
                </anchor>
              </controlPr>
            </control>
          </mc:Choice>
        </mc:AlternateContent>
        <mc:AlternateContent xmlns:mc="http://schemas.openxmlformats.org/markup-compatibility/2006">
          <mc:Choice Requires="x14">
            <control shapeId="47110" r:id="rId5" name="Check Box 6">
              <controlPr defaultSize="0" autoFill="0" autoLine="0" autoPict="0" altText="">
                <anchor moveWithCells="1">
                  <from>
                    <xdr:col>11</xdr:col>
                    <xdr:colOff>28575</xdr:colOff>
                    <xdr:row>13</xdr:row>
                    <xdr:rowOff>66675</xdr:rowOff>
                  </from>
                  <to>
                    <xdr:col>11</xdr:col>
                    <xdr:colOff>266700</xdr:colOff>
                    <xdr:row>13</xdr:row>
                    <xdr:rowOff>295275</xdr:rowOff>
                  </to>
                </anchor>
              </controlPr>
            </control>
          </mc:Choice>
        </mc:AlternateContent>
        <mc:AlternateContent xmlns:mc="http://schemas.openxmlformats.org/markup-compatibility/2006">
          <mc:Choice Requires="x14">
            <control shapeId="47111" r:id="rId6" name="Check Box 7">
              <controlPr defaultSize="0" autoFill="0" autoLine="0" autoPict="0">
                <anchor moveWithCells="1">
                  <from>
                    <xdr:col>1</xdr:col>
                    <xdr:colOff>57150</xdr:colOff>
                    <xdr:row>0</xdr:row>
                    <xdr:rowOff>171450</xdr:rowOff>
                  </from>
                  <to>
                    <xdr:col>2</xdr:col>
                    <xdr:colOff>47625</xdr:colOff>
                    <xdr:row>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Q110"/>
  <sheetViews>
    <sheetView view="pageBreakPreview" zoomScaleNormal="100" zoomScaleSheetLayoutView="100" workbookViewId="0">
      <pane ySplit="5" topLeftCell="A6" activePane="bottomLeft" state="frozen"/>
      <selection activeCell="AD18" sqref="AD18"/>
      <selection pane="bottomLeft" activeCell="D3" sqref="D3:I4"/>
    </sheetView>
  </sheetViews>
  <sheetFormatPr defaultColWidth="9" defaultRowHeight="22.5" customHeight="1" outlineLevelCol="1"/>
  <cols>
    <col min="1" max="1" width="7.33203125" style="21" customWidth="1"/>
    <col min="2" max="2" width="12.33203125" style="21" customWidth="1"/>
    <col min="3" max="3" width="19.6640625" style="21" customWidth="1"/>
    <col min="4" max="5" width="8.1640625" style="21" customWidth="1"/>
    <col min="6" max="6" width="4" style="21" customWidth="1"/>
    <col min="7" max="7" width="7.33203125" style="21" customWidth="1"/>
    <col min="8" max="8" width="12.33203125" style="21" customWidth="1"/>
    <col min="9" max="9" width="19.6640625" style="21" customWidth="1"/>
    <col min="10" max="11" width="8.1640625" style="21" customWidth="1"/>
    <col min="12" max="12" width="9.33203125" style="21"/>
    <col min="13" max="14" width="13.33203125" style="21" customWidth="1"/>
    <col min="15" max="15" width="9" style="21" hidden="1" customWidth="1" outlineLevel="1"/>
    <col min="16" max="16" width="2" style="21" hidden="1" customWidth="1" outlineLevel="1"/>
    <col min="17" max="17" width="9.33203125" style="21" collapsed="1"/>
    <col min="18" max="228" width="9.33203125" style="21"/>
    <col min="229" max="229" width="12.1640625" style="21" customWidth="1"/>
    <col min="230" max="230" width="11.83203125" style="21" customWidth="1"/>
    <col min="231" max="231" width="44.33203125" style="21" customWidth="1"/>
    <col min="232" max="232" width="15" style="21" customWidth="1"/>
    <col min="233" max="233" width="14.33203125" style="21" customWidth="1"/>
    <col min="234" max="234" width="9.1640625" style="21" customWidth="1"/>
    <col min="235" max="235" width="14.1640625" style="21" customWidth="1"/>
    <col min="236" max="236" width="9.33203125" style="21"/>
    <col min="237" max="237" width="44.83203125" style="21" customWidth="1"/>
    <col min="238" max="238" width="14.6640625" style="21" customWidth="1"/>
    <col min="239" max="239" width="14.33203125" style="21" customWidth="1"/>
    <col min="240" max="484" width="9.33203125" style="21"/>
    <col min="485" max="485" width="12.1640625" style="21" customWidth="1"/>
    <col min="486" max="486" width="11.83203125" style="21" customWidth="1"/>
    <col min="487" max="487" width="44.33203125" style="21" customWidth="1"/>
    <col min="488" max="488" width="15" style="21" customWidth="1"/>
    <col min="489" max="489" width="14.33203125" style="21" customWidth="1"/>
    <col min="490" max="490" width="9.1640625" style="21" customWidth="1"/>
    <col min="491" max="491" width="14.1640625" style="21" customWidth="1"/>
    <col min="492" max="492" width="9.33203125" style="21"/>
    <col min="493" max="493" width="44.83203125" style="21" customWidth="1"/>
    <col min="494" max="494" width="14.6640625" style="21" customWidth="1"/>
    <col min="495" max="495" width="14.33203125" style="21" customWidth="1"/>
    <col min="496" max="740" width="9.33203125" style="21"/>
    <col min="741" max="741" width="12.1640625" style="21" customWidth="1"/>
    <col min="742" max="742" width="11.83203125" style="21" customWidth="1"/>
    <col min="743" max="743" width="44.33203125" style="21" customWidth="1"/>
    <col min="744" max="744" width="15" style="21" customWidth="1"/>
    <col min="745" max="745" width="14.33203125" style="21" customWidth="1"/>
    <col min="746" max="746" width="9.1640625" style="21" customWidth="1"/>
    <col min="747" max="747" width="14.1640625" style="21" customWidth="1"/>
    <col min="748" max="748" width="9.33203125" style="21"/>
    <col min="749" max="749" width="44.83203125" style="21" customWidth="1"/>
    <col min="750" max="750" width="14.6640625" style="21" customWidth="1"/>
    <col min="751" max="751" width="14.33203125" style="21" customWidth="1"/>
    <col min="752" max="996" width="9.33203125" style="21"/>
    <col min="997" max="997" width="12.1640625" style="21" customWidth="1"/>
    <col min="998" max="998" width="11.83203125" style="21" customWidth="1"/>
    <col min="999" max="999" width="44.33203125" style="21" customWidth="1"/>
    <col min="1000" max="1000" width="15" style="21" customWidth="1"/>
    <col min="1001" max="1001" width="14.33203125" style="21" customWidth="1"/>
    <col min="1002" max="1002" width="9.1640625" style="21" customWidth="1"/>
    <col min="1003" max="1003" width="14.1640625" style="21" customWidth="1"/>
    <col min="1004" max="1004" width="9.33203125" style="21"/>
    <col min="1005" max="1005" width="44.83203125" style="21" customWidth="1"/>
    <col min="1006" max="1006" width="14.6640625" style="21" customWidth="1"/>
    <col min="1007" max="1007" width="14.33203125" style="21" customWidth="1"/>
    <col min="1008" max="1252" width="9.33203125" style="21"/>
    <col min="1253" max="1253" width="12.1640625" style="21" customWidth="1"/>
    <col min="1254" max="1254" width="11.83203125" style="21" customWidth="1"/>
    <col min="1255" max="1255" width="44.33203125" style="21" customWidth="1"/>
    <col min="1256" max="1256" width="15" style="21" customWidth="1"/>
    <col min="1257" max="1257" width="14.33203125" style="21" customWidth="1"/>
    <col min="1258" max="1258" width="9.1640625" style="21" customWidth="1"/>
    <col min="1259" max="1259" width="14.1640625" style="21" customWidth="1"/>
    <col min="1260" max="1260" width="9.33203125" style="21"/>
    <col min="1261" max="1261" width="44.83203125" style="21" customWidth="1"/>
    <col min="1262" max="1262" width="14.6640625" style="21" customWidth="1"/>
    <col min="1263" max="1263" width="14.33203125" style="21" customWidth="1"/>
    <col min="1264" max="1508" width="9.33203125" style="21"/>
    <col min="1509" max="1509" width="12.1640625" style="21" customWidth="1"/>
    <col min="1510" max="1510" width="11.83203125" style="21" customWidth="1"/>
    <col min="1511" max="1511" width="44.33203125" style="21" customWidth="1"/>
    <col min="1512" max="1512" width="15" style="21" customWidth="1"/>
    <col min="1513" max="1513" width="14.33203125" style="21" customWidth="1"/>
    <col min="1514" max="1514" width="9.1640625" style="21" customWidth="1"/>
    <col min="1515" max="1515" width="14.1640625" style="21" customWidth="1"/>
    <col min="1516" max="1516" width="9.33203125" style="21"/>
    <col min="1517" max="1517" width="44.83203125" style="21" customWidth="1"/>
    <col min="1518" max="1518" width="14.6640625" style="21" customWidth="1"/>
    <col min="1519" max="1519" width="14.33203125" style="21" customWidth="1"/>
    <col min="1520" max="1764" width="9.33203125" style="21"/>
    <col min="1765" max="1765" width="12.1640625" style="21" customWidth="1"/>
    <col min="1766" max="1766" width="11.83203125" style="21" customWidth="1"/>
    <col min="1767" max="1767" width="44.33203125" style="21" customWidth="1"/>
    <col min="1768" max="1768" width="15" style="21" customWidth="1"/>
    <col min="1769" max="1769" width="14.33203125" style="21" customWidth="1"/>
    <col min="1770" max="1770" width="9.1640625" style="21" customWidth="1"/>
    <col min="1771" max="1771" width="14.1640625" style="21" customWidth="1"/>
    <col min="1772" max="1772" width="9.33203125" style="21"/>
    <col min="1773" max="1773" width="44.83203125" style="21" customWidth="1"/>
    <col min="1774" max="1774" width="14.6640625" style="21" customWidth="1"/>
    <col min="1775" max="1775" width="14.33203125" style="21" customWidth="1"/>
    <col min="1776" max="2020" width="9.33203125" style="21"/>
    <col min="2021" max="2021" width="12.1640625" style="21" customWidth="1"/>
    <col min="2022" max="2022" width="11.83203125" style="21" customWidth="1"/>
    <col min="2023" max="2023" width="44.33203125" style="21" customWidth="1"/>
    <col min="2024" max="2024" width="15" style="21" customWidth="1"/>
    <col min="2025" max="2025" width="14.33203125" style="21" customWidth="1"/>
    <col min="2026" max="2026" width="9.1640625" style="21" customWidth="1"/>
    <col min="2027" max="2027" width="14.1640625" style="21" customWidth="1"/>
    <col min="2028" max="2028" width="9.33203125" style="21"/>
    <col min="2029" max="2029" width="44.83203125" style="21" customWidth="1"/>
    <col min="2030" max="2030" width="14.6640625" style="21" customWidth="1"/>
    <col min="2031" max="2031" width="14.33203125" style="21" customWidth="1"/>
    <col min="2032" max="2276" width="9.33203125" style="21"/>
    <col min="2277" max="2277" width="12.1640625" style="21" customWidth="1"/>
    <col min="2278" max="2278" width="11.83203125" style="21" customWidth="1"/>
    <col min="2279" max="2279" width="44.33203125" style="21" customWidth="1"/>
    <col min="2280" max="2280" width="15" style="21" customWidth="1"/>
    <col min="2281" max="2281" width="14.33203125" style="21" customWidth="1"/>
    <col min="2282" max="2282" width="9.1640625" style="21" customWidth="1"/>
    <col min="2283" max="2283" width="14.1640625" style="21" customWidth="1"/>
    <col min="2284" max="2284" width="9.33203125" style="21"/>
    <col min="2285" max="2285" width="44.83203125" style="21" customWidth="1"/>
    <col min="2286" max="2286" width="14.6640625" style="21" customWidth="1"/>
    <col min="2287" max="2287" width="14.33203125" style="21" customWidth="1"/>
    <col min="2288" max="2532" width="9.33203125" style="21"/>
    <col min="2533" max="2533" width="12.1640625" style="21" customWidth="1"/>
    <col min="2534" max="2534" width="11.83203125" style="21" customWidth="1"/>
    <col min="2535" max="2535" width="44.33203125" style="21" customWidth="1"/>
    <col min="2536" max="2536" width="15" style="21" customWidth="1"/>
    <col min="2537" max="2537" width="14.33203125" style="21" customWidth="1"/>
    <col min="2538" max="2538" width="9.1640625" style="21" customWidth="1"/>
    <col min="2539" max="2539" width="14.1640625" style="21" customWidth="1"/>
    <col min="2540" max="2540" width="9.33203125" style="21"/>
    <col min="2541" max="2541" width="44.83203125" style="21" customWidth="1"/>
    <col min="2542" max="2542" width="14.6640625" style="21" customWidth="1"/>
    <col min="2543" max="2543" width="14.33203125" style="21" customWidth="1"/>
    <col min="2544" max="2788" width="9.33203125" style="21"/>
    <col min="2789" max="2789" width="12.1640625" style="21" customWidth="1"/>
    <col min="2790" max="2790" width="11.83203125" style="21" customWidth="1"/>
    <col min="2791" max="2791" width="44.33203125" style="21" customWidth="1"/>
    <col min="2792" max="2792" width="15" style="21" customWidth="1"/>
    <col min="2793" max="2793" width="14.33203125" style="21" customWidth="1"/>
    <col min="2794" max="2794" width="9.1640625" style="21" customWidth="1"/>
    <col min="2795" max="2795" width="14.1640625" style="21" customWidth="1"/>
    <col min="2796" max="2796" width="9.33203125" style="21"/>
    <col min="2797" max="2797" width="44.83203125" style="21" customWidth="1"/>
    <col min="2798" max="2798" width="14.6640625" style="21" customWidth="1"/>
    <col min="2799" max="2799" width="14.33203125" style="21" customWidth="1"/>
    <col min="2800" max="3044" width="9.33203125" style="21"/>
    <col min="3045" max="3045" width="12.1640625" style="21" customWidth="1"/>
    <col min="3046" max="3046" width="11.83203125" style="21" customWidth="1"/>
    <col min="3047" max="3047" width="44.33203125" style="21" customWidth="1"/>
    <col min="3048" max="3048" width="15" style="21" customWidth="1"/>
    <col min="3049" max="3049" width="14.33203125" style="21" customWidth="1"/>
    <col min="3050" max="3050" width="9.1640625" style="21" customWidth="1"/>
    <col min="3051" max="3051" width="14.1640625" style="21" customWidth="1"/>
    <col min="3052" max="3052" width="9.33203125" style="21"/>
    <col min="3053" max="3053" width="44.83203125" style="21" customWidth="1"/>
    <col min="3054" max="3054" width="14.6640625" style="21" customWidth="1"/>
    <col min="3055" max="3055" width="14.33203125" style="21" customWidth="1"/>
    <col min="3056" max="3300" width="9.33203125" style="21"/>
    <col min="3301" max="3301" width="12.1640625" style="21" customWidth="1"/>
    <col min="3302" max="3302" width="11.83203125" style="21" customWidth="1"/>
    <col min="3303" max="3303" width="44.33203125" style="21" customWidth="1"/>
    <col min="3304" max="3304" width="15" style="21" customWidth="1"/>
    <col min="3305" max="3305" width="14.33203125" style="21" customWidth="1"/>
    <col min="3306" max="3306" width="9.1640625" style="21" customWidth="1"/>
    <col min="3307" max="3307" width="14.1640625" style="21" customWidth="1"/>
    <col min="3308" max="3308" width="9.33203125" style="21"/>
    <col min="3309" max="3309" width="44.83203125" style="21" customWidth="1"/>
    <col min="3310" max="3310" width="14.6640625" style="21" customWidth="1"/>
    <col min="3311" max="3311" width="14.33203125" style="21" customWidth="1"/>
    <col min="3312" max="3556" width="9.33203125" style="21"/>
    <col min="3557" max="3557" width="12.1640625" style="21" customWidth="1"/>
    <col min="3558" max="3558" width="11.83203125" style="21" customWidth="1"/>
    <col min="3559" max="3559" width="44.33203125" style="21" customWidth="1"/>
    <col min="3560" max="3560" width="15" style="21" customWidth="1"/>
    <col min="3561" max="3561" width="14.33203125" style="21" customWidth="1"/>
    <col min="3562" max="3562" width="9.1640625" style="21" customWidth="1"/>
    <col min="3563" max="3563" width="14.1640625" style="21" customWidth="1"/>
    <col min="3564" max="3564" width="9.33203125" style="21"/>
    <col min="3565" max="3565" width="44.83203125" style="21" customWidth="1"/>
    <col min="3566" max="3566" width="14.6640625" style="21" customWidth="1"/>
    <col min="3567" max="3567" width="14.33203125" style="21" customWidth="1"/>
    <col min="3568" max="3812" width="9.33203125" style="21"/>
    <col min="3813" max="3813" width="12.1640625" style="21" customWidth="1"/>
    <col min="3814" max="3814" width="11.83203125" style="21" customWidth="1"/>
    <col min="3815" max="3815" width="44.33203125" style="21" customWidth="1"/>
    <col min="3816" max="3816" width="15" style="21" customWidth="1"/>
    <col min="3817" max="3817" width="14.33203125" style="21" customWidth="1"/>
    <col min="3818" max="3818" width="9.1640625" style="21" customWidth="1"/>
    <col min="3819" max="3819" width="14.1640625" style="21" customWidth="1"/>
    <col min="3820" max="3820" width="9.33203125" style="21"/>
    <col min="3821" max="3821" width="44.83203125" style="21" customWidth="1"/>
    <col min="3822" max="3822" width="14.6640625" style="21" customWidth="1"/>
    <col min="3823" max="3823" width="14.33203125" style="21" customWidth="1"/>
    <col min="3824" max="4068" width="9.33203125" style="21"/>
    <col min="4069" max="4069" width="12.1640625" style="21" customWidth="1"/>
    <col min="4070" max="4070" width="11.83203125" style="21" customWidth="1"/>
    <col min="4071" max="4071" width="44.33203125" style="21" customWidth="1"/>
    <col min="4072" max="4072" width="15" style="21" customWidth="1"/>
    <col min="4073" max="4073" width="14.33203125" style="21" customWidth="1"/>
    <col min="4074" max="4074" width="9.1640625" style="21" customWidth="1"/>
    <col min="4075" max="4075" width="14.1640625" style="21" customWidth="1"/>
    <col min="4076" max="4076" width="9.33203125" style="21"/>
    <col min="4077" max="4077" width="44.83203125" style="21" customWidth="1"/>
    <col min="4078" max="4078" width="14.6640625" style="21" customWidth="1"/>
    <col min="4079" max="4079" width="14.33203125" style="21" customWidth="1"/>
    <col min="4080" max="4324" width="9.33203125" style="21"/>
    <col min="4325" max="4325" width="12.1640625" style="21" customWidth="1"/>
    <col min="4326" max="4326" width="11.83203125" style="21" customWidth="1"/>
    <col min="4327" max="4327" width="44.33203125" style="21" customWidth="1"/>
    <col min="4328" max="4328" width="15" style="21" customWidth="1"/>
    <col min="4329" max="4329" width="14.33203125" style="21" customWidth="1"/>
    <col min="4330" max="4330" width="9.1640625" style="21" customWidth="1"/>
    <col min="4331" max="4331" width="14.1640625" style="21" customWidth="1"/>
    <col min="4332" max="4332" width="9.33203125" style="21"/>
    <col min="4333" max="4333" width="44.83203125" style="21" customWidth="1"/>
    <col min="4334" max="4334" width="14.6640625" style="21" customWidth="1"/>
    <col min="4335" max="4335" width="14.33203125" style="21" customWidth="1"/>
    <col min="4336" max="4580" width="9.33203125" style="21"/>
    <col min="4581" max="4581" width="12.1640625" style="21" customWidth="1"/>
    <col min="4582" max="4582" width="11.83203125" style="21" customWidth="1"/>
    <col min="4583" max="4583" width="44.33203125" style="21" customWidth="1"/>
    <col min="4584" max="4584" width="15" style="21" customWidth="1"/>
    <col min="4585" max="4585" width="14.33203125" style="21" customWidth="1"/>
    <col min="4586" max="4586" width="9.1640625" style="21" customWidth="1"/>
    <col min="4587" max="4587" width="14.1640625" style="21" customWidth="1"/>
    <col min="4588" max="4588" width="9.33203125" style="21"/>
    <col min="4589" max="4589" width="44.83203125" style="21" customWidth="1"/>
    <col min="4590" max="4590" width="14.6640625" style="21" customWidth="1"/>
    <col min="4591" max="4591" width="14.33203125" style="21" customWidth="1"/>
    <col min="4592" max="4836" width="9.33203125" style="21"/>
    <col min="4837" max="4837" width="12.1640625" style="21" customWidth="1"/>
    <col min="4838" max="4838" width="11.83203125" style="21" customWidth="1"/>
    <col min="4839" max="4839" width="44.33203125" style="21" customWidth="1"/>
    <col min="4840" max="4840" width="15" style="21" customWidth="1"/>
    <col min="4841" max="4841" width="14.33203125" style="21" customWidth="1"/>
    <col min="4842" max="4842" width="9.1640625" style="21" customWidth="1"/>
    <col min="4843" max="4843" width="14.1640625" style="21" customWidth="1"/>
    <col min="4844" max="4844" width="9.33203125" style="21"/>
    <col min="4845" max="4845" width="44.83203125" style="21" customWidth="1"/>
    <col min="4846" max="4846" width="14.6640625" style="21" customWidth="1"/>
    <col min="4847" max="4847" width="14.33203125" style="21" customWidth="1"/>
    <col min="4848" max="5092" width="9.33203125" style="21"/>
    <col min="5093" max="5093" width="12.1640625" style="21" customWidth="1"/>
    <col min="5094" max="5094" width="11.83203125" style="21" customWidth="1"/>
    <col min="5095" max="5095" width="44.33203125" style="21" customWidth="1"/>
    <col min="5096" max="5096" width="15" style="21" customWidth="1"/>
    <col min="5097" max="5097" width="14.33203125" style="21" customWidth="1"/>
    <col min="5098" max="5098" width="9.1640625" style="21" customWidth="1"/>
    <col min="5099" max="5099" width="14.1640625" style="21" customWidth="1"/>
    <col min="5100" max="5100" width="9.33203125" style="21"/>
    <col min="5101" max="5101" width="44.83203125" style="21" customWidth="1"/>
    <col min="5102" max="5102" width="14.6640625" style="21" customWidth="1"/>
    <col min="5103" max="5103" width="14.33203125" style="21" customWidth="1"/>
    <col min="5104" max="5348" width="9.33203125" style="21"/>
    <col min="5349" max="5349" width="12.1640625" style="21" customWidth="1"/>
    <col min="5350" max="5350" width="11.83203125" style="21" customWidth="1"/>
    <col min="5351" max="5351" width="44.33203125" style="21" customWidth="1"/>
    <col min="5352" max="5352" width="15" style="21" customWidth="1"/>
    <col min="5353" max="5353" width="14.33203125" style="21" customWidth="1"/>
    <col min="5354" max="5354" width="9.1640625" style="21" customWidth="1"/>
    <col min="5355" max="5355" width="14.1640625" style="21" customWidth="1"/>
    <col min="5356" max="5356" width="9.33203125" style="21"/>
    <col min="5357" max="5357" width="44.83203125" style="21" customWidth="1"/>
    <col min="5358" max="5358" width="14.6640625" style="21" customWidth="1"/>
    <col min="5359" max="5359" width="14.33203125" style="21" customWidth="1"/>
    <col min="5360" max="5604" width="9.33203125" style="21"/>
    <col min="5605" max="5605" width="12.1640625" style="21" customWidth="1"/>
    <col min="5606" max="5606" width="11.83203125" style="21" customWidth="1"/>
    <col min="5607" max="5607" width="44.33203125" style="21" customWidth="1"/>
    <col min="5608" max="5608" width="15" style="21" customWidth="1"/>
    <col min="5609" max="5609" width="14.33203125" style="21" customWidth="1"/>
    <col min="5610" max="5610" width="9.1640625" style="21" customWidth="1"/>
    <col min="5611" max="5611" width="14.1640625" style="21" customWidth="1"/>
    <col min="5612" max="5612" width="9.33203125" style="21"/>
    <col min="5613" max="5613" width="44.83203125" style="21" customWidth="1"/>
    <col min="5614" max="5614" width="14.6640625" style="21" customWidth="1"/>
    <col min="5615" max="5615" width="14.33203125" style="21" customWidth="1"/>
    <col min="5616" max="5860" width="9.33203125" style="21"/>
    <col min="5861" max="5861" width="12.1640625" style="21" customWidth="1"/>
    <col min="5862" max="5862" width="11.83203125" style="21" customWidth="1"/>
    <col min="5863" max="5863" width="44.33203125" style="21" customWidth="1"/>
    <col min="5864" max="5864" width="15" style="21" customWidth="1"/>
    <col min="5865" max="5865" width="14.33203125" style="21" customWidth="1"/>
    <col min="5866" max="5866" width="9.1640625" style="21" customWidth="1"/>
    <col min="5867" max="5867" width="14.1640625" style="21" customWidth="1"/>
    <col min="5868" max="5868" width="9.33203125" style="21"/>
    <col min="5869" max="5869" width="44.83203125" style="21" customWidth="1"/>
    <col min="5870" max="5870" width="14.6640625" style="21" customWidth="1"/>
    <col min="5871" max="5871" width="14.33203125" style="21" customWidth="1"/>
    <col min="5872" max="6116" width="9.33203125" style="21"/>
    <col min="6117" max="6117" width="12.1640625" style="21" customWidth="1"/>
    <col min="6118" max="6118" width="11.83203125" style="21" customWidth="1"/>
    <col min="6119" max="6119" width="44.33203125" style="21" customWidth="1"/>
    <col min="6120" max="6120" width="15" style="21" customWidth="1"/>
    <col min="6121" max="6121" width="14.33203125" style="21" customWidth="1"/>
    <col min="6122" max="6122" width="9.1640625" style="21" customWidth="1"/>
    <col min="6123" max="6123" width="14.1640625" style="21" customWidth="1"/>
    <col min="6124" max="6124" width="9.33203125" style="21"/>
    <col min="6125" max="6125" width="44.83203125" style="21" customWidth="1"/>
    <col min="6126" max="6126" width="14.6640625" style="21" customWidth="1"/>
    <col min="6127" max="6127" width="14.33203125" style="21" customWidth="1"/>
    <col min="6128" max="6372" width="9.33203125" style="21"/>
    <col min="6373" max="6373" width="12.1640625" style="21" customWidth="1"/>
    <col min="6374" max="6374" width="11.83203125" style="21" customWidth="1"/>
    <col min="6375" max="6375" width="44.33203125" style="21" customWidth="1"/>
    <col min="6376" max="6376" width="15" style="21" customWidth="1"/>
    <col min="6377" max="6377" width="14.33203125" style="21" customWidth="1"/>
    <col min="6378" max="6378" width="9.1640625" style="21" customWidth="1"/>
    <col min="6379" max="6379" width="14.1640625" style="21" customWidth="1"/>
    <col min="6380" max="6380" width="9.33203125" style="21"/>
    <col min="6381" max="6381" width="44.83203125" style="21" customWidth="1"/>
    <col min="6382" max="6382" width="14.6640625" style="21" customWidth="1"/>
    <col min="6383" max="6383" width="14.33203125" style="21" customWidth="1"/>
    <col min="6384" max="6628" width="9.33203125" style="21"/>
    <col min="6629" max="6629" width="12.1640625" style="21" customWidth="1"/>
    <col min="6630" max="6630" width="11.83203125" style="21" customWidth="1"/>
    <col min="6631" max="6631" width="44.33203125" style="21" customWidth="1"/>
    <col min="6632" max="6632" width="15" style="21" customWidth="1"/>
    <col min="6633" max="6633" width="14.33203125" style="21" customWidth="1"/>
    <col min="6634" max="6634" width="9.1640625" style="21" customWidth="1"/>
    <col min="6635" max="6635" width="14.1640625" style="21" customWidth="1"/>
    <col min="6636" max="6636" width="9.33203125" style="21"/>
    <col min="6637" max="6637" width="44.83203125" style="21" customWidth="1"/>
    <col min="6638" max="6638" width="14.6640625" style="21" customWidth="1"/>
    <col min="6639" max="6639" width="14.33203125" style="21" customWidth="1"/>
    <col min="6640" max="6884" width="9.33203125" style="21"/>
    <col min="6885" max="6885" width="12.1640625" style="21" customWidth="1"/>
    <col min="6886" max="6886" width="11.83203125" style="21" customWidth="1"/>
    <col min="6887" max="6887" width="44.33203125" style="21" customWidth="1"/>
    <col min="6888" max="6888" width="15" style="21" customWidth="1"/>
    <col min="6889" max="6889" width="14.33203125" style="21" customWidth="1"/>
    <col min="6890" max="6890" width="9.1640625" style="21" customWidth="1"/>
    <col min="6891" max="6891" width="14.1640625" style="21" customWidth="1"/>
    <col min="6892" max="6892" width="9.33203125" style="21"/>
    <col min="6893" max="6893" width="44.83203125" style="21" customWidth="1"/>
    <col min="6894" max="6894" width="14.6640625" style="21" customWidth="1"/>
    <col min="6895" max="6895" width="14.33203125" style="21" customWidth="1"/>
    <col min="6896" max="7140" width="9.33203125" style="21"/>
    <col min="7141" max="7141" width="12.1640625" style="21" customWidth="1"/>
    <col min="7142" max="7142" width="11.83203125" style="21" customWidth="1"/>
    <col min="7143" max="7143" width="44.33203125" style="21" customWidth="1"/>
    <col min="7144" max="7144" width="15" style="21" customWidth="1"/>
    <col min="7145" max="7145" width="14.33203125" style="21" customWidth="1"/>
    <col min="7146" max="7146" width="9.1640625" style="21" customWidth="1"/>
    <col min="7147" max="7147" width="14.1640625" style="21" customWidth="1"/>
    <col min="7148" max="7148" width="9.33203125" style="21"/>
    <col min="7149" max="7149" width="44.83203125" style="21" customWidth="1"/>
    <col min="7150" max="7150" width="14.6640625" style="21" customWidth="1"/>
    <col min="7151" max="7151" width="14.33203125" style="21" customWidth="1"/>
    <col min="7152" max="7396" width="9.33203125" style="21"/>
    <col min="7397" max="7397" width="12.1640625" style="21" customWidth="1"/>
    <col min="7398" max="7398" width="11.83203125" style="21" customWidth="1"/>
    <col min="7399" max="7399" width="44.33203125" style="21" customWidth="1"/>
    <col min="7400" max="7400" width="15" style="21" customWidth="1"/>
    <col min="7401" max="7401" width="14.33203125" style="21" customWidth="1"/>
    <col min="7402" max="7402" width="9.1640625" style="21" customWidth="1"/>
    <col min="7403" max="7403" width="14.1640625" style="21" customWidth="1"/>
    <col min="7404" max="7404" width="9.33203125" style="21"/>
    <col min="7405" max="7405" width="44.83203125" style="21" customWidth="1"/>
    <col min="7406" max="7406" width="14.6640625" style="21" customWidth="1"/>
    <col min="7407" max="7407" width="14.33203125" style="21" customWidth="1"/>
    <col min="7408" max="7652" width="9.33203125" style="21"/>
    <col min="7653" max="7653" width="12.1640625" style="21" customWidth="1"/>
    <col min="7654" max="7654" width="11.83203125" style="21" customWidth="1"/>
    <col min="7655" max="7655" width="44.33203125" style="21" customWidth="1"/>
    <col min="7656" max="7656" width="15" style="21" customWidth="1"/>
    <col min="7657" max="7657" width="14.33203125" style="21" customWidth="1"/>
    <col min="7658" max="7658" width="9.1640625" style="21" customWidth="1"/>
    <col min="7659" max="7659" width="14.1640625" style="21" customWidth="1"/>
    <col min="7660" max="7660" width="9.33203125" style="21"/>
    <col min="7661" max="7661" width="44.83203125" style="21" customWidth="1"/>
    <col min="7662" max="7662" width="14.6640625" style="21" customWidth="1"/>
    <col min="7663" max="7663" width="14.33203125" style="21" customWidth="1"/>
    <col min="7664" max="7908" width="9.33203125" style="21"/>
    <col min="7909" max="7909" width="12.1640625" style="21" customWidth="1"/>
    <col min="7910" max="7910" width="11.83203125" style="21" customWidth="1"/>
    <col min="7911" max="7911" width="44.33203125" style="21" customWidth="1"/>
    <col min="7912" max="7912" width="15" style="21" customWidth="1"/>
    <col min="7913" max="7913" width="14.33203125" style="21" customWidth="1"/>
    <col min="7914" max="7914" width="9.1640625" style="21" customWidth="1"/>
    <col min="7915" max="7915" width="14.1640625" style="21" customWidth="1"/>
    <col min="7916" max="7916" width="9.33203125" style="21"/>
    <col min="7917" max="7917" width="44.83203125" style="21" customWidth="1"/>
    <col min="7918" max="7918" width="14.6640625" style="21" customWidth="1"/>
    <col min="7919" max="7919" width="14.33203125" style="21" customWidth="1"/>
    <col min="7920" max="8164" width="9.33203125" style="21"/>
    <col min="8165" max="8165" width="12.1640625" style="21" customWidth="1"/>
    <col min="8166" max="8166" width="11.83203125" style="21" customWidth="1"/>
    <col min="8167" max="8167" width="44.33203125" style="21" customWidth="1"/>
    <col min="8168" max="8168" width="15" style="21" customWidth="1"/>
    <col min="8169" max="8169" width="14.33203125" style="21" customWidth="1"/>
    <col min="8170" max="8170" width="9.1640625" style="21" customWidth="1"/>
    <col min="8171" max="8171" width="14.1640625" style="21" customWidth="1"/>
    <col min="8172" max="8172" width="9.33203125" style="21"/>
    <col min="8173" max="8173" width="44.83203125" style="21" customWidth="1"/>
    <col min="8174" max="8174" width="14.6640625" style="21" customWidth="1"/>
    <col min="8175" max="8175" width="14.33203125" style="21" customWidth="1"/>
    <col min="8176" max="8420" width="9.33203125" style="21"/>
    <col min="8421" max="8421" width="12.1640625" style="21" customWidth="1"/>
    <col min="8422" max="8422" width="11.83203125" style="21" customWidth="1"/>
    <col min="8423" max="8423" width="44.33203125" style="21" customWidth="1"/>
    <col min="8424" max="8424" width="15" style="21" customWidth="1"/>
    <col min="8425" max="8425" width="14.33203125" style="21" customWidth="1"/>
    <col min="8426" max="8426" width="9.1640625" style="21" customWidth="1"/>
    <col min="8427" max="8427" width="14.1640625" style="21" customWidth="1"/>
    <col min="8428" max="8428" width="9.33203125" style="21"/>
    <col min="8429" max="8429" width="44.83203125" style="21" customWidth="1"/>
    <col min="8430" max="8430" width="14.6640625" style="21" customWidth="1"/>
    <col min="8431" max="8431" width="14.33203125" style="21" customWidth="1"/>
    <col min="8432" max="8676" width="9.33203125" style="21"/>
    <col min="8677" max="8677" width="12.1640625" style="21" customWidth="1"/>
    <col min="8678" max="8678" width="11.83203125" style="21" customWidth="1"/>
    <col min="8679" max="8679" width="44.33203125" style="21" customWidth="1"/>
    <col min="8680" max="8680" width="15" style="21" customWidth="1"/>
    <col min="8681" max="8681" width="14.33203125" style="21" customWidth="1"/>
    <col min="8682" max="8682" width="9.1640625" style="21" customWidth="1"/>
    <col min="8683" max="8683" width="14.1640625" style="21" customWidth="1"/>
    <col min="8684" max="8684" width="9.33203125" style="21"/>
    <col min="8685" max="8685" width="44.83203125" style="21" customWidth="1"/>
    <col min="8686" max="8686" width="14.6640625" style="21" customWidth="1"/>
    <col min="8687" max="8687" width="14.33203125" style="21" customWidth="1"/>
    <col min="8688" max="8932" width="9.33203125" style="21"/>
    <col min="8933" max="8933" width="12.1640625" style="21" customWidth="1"/>
    <col min="8934" max="8934" width="11.83203125" style="21" customWidth="1"/>
    <col min="8935" max="8935" width="44.33203125" style="21" customWidth="1"/>
    <col min="8936" max="8936" width="15" style="21" customWidth="1"/>
    <col min="8937" max="8937" width="14.33203125" style="21" customWidth="1"/>
    <col min="8938" max="8938" width="9.1640625" style="21" customWidth="1"/>
    <col min="8939" max="8939" width="14.1640625" style="21" customWidth="1"/>
    <col min="8940" max="8940" width="9.33203125" style="21"/>
    <col min="8941" max="8941" width="44.83203125" style="21" customWidth="1"/>
    <col min="8942" max="8942" width="14.6640625" style="21" customWidth="1"/>
    <col min="8943" max="8943" width="14.33203125" style="21" customWidth="1"/>
    <col min="8944" max="9188" width="9.33203125" style="21"/>
    <col min="9189" max="9189" width="12.1640625" style="21" customWidth="1"/>
    <col min="9190" max="9190" width="11.83203125" style="21" customWidth="1"/>
    <col min="9191" max="9191" width="44.33203125" style="21" customWidth="1"/>
    <col min="9192" max="9192" width="15" style="21" customWidth="1"/>
    <col min="9193" max="9193" width="14.33203125" style="21" customWidth="1"/>
    <col min="9194" max="9194" width="9.1640625" style="21" customWidth="1"/>
    <col min="9195" max="9195" width="14.1640625" style="21" customWidth="1"/>
    <col min="9196" max="9196" width="9.33203125" style="21"/>
    <col min="9197" max="9197" width="44.83203125" style="21" customWidth="1"/>
    <col min="9198" max="9198" width="14.6640625" style="21" customWidth="1"/>
    <col min="9199" max="9199" width="14.33203125" style="21" customWidth="1"/>
    <col min="9200" max="9444" width="9.33203125" style="21"/>
    <col min="9445" max="9445" width="12.1640625" style="21" customWidth="1"/>
    <col min="9446" max="9446" width="11.83203125" style="21" customWidth="1"/>
    <col min="9447" max="9447" width="44.33203125" style="21" customWidth="1"/>
    <col min="9448" max="9448" width="15" style="21" customWidth="1"/>
    <col min="9449" max="9449" width="14.33203125" style="21" customWidth="1"/>
    <col min="9450" max="9450" width="9.1640625" style="21" customWidth="1"/>
    <col min="9451" max="9451" width="14.1640625" style="21" customWidth="1"/>
    <col min="9452" max="9452" width="9.33203125" style="21"/>
    <col min="9453" max="9453" width="44.83203125" style="21" customWidth="1"/>
    <col min="9454" max="9454" width="14.6640625" style="21" customWidth="1"/>
    <col min="9455" max="9455" width="14.33203125" style="21" customWidth="1"/>
    <col min="9456" max="9700" width="9.33203125" style="21"/>
    <col min="9701" max="9701" width="12.1640625" style="21" customWidth="1"/>
    <col min="9702" max="9702" width="11.83203125" style="21" customWidth="1"/>
    <col min="9703" max="9703" width="44.33203125" style="21" customWidth="1"/>
    <col min="9704" max="9704" width="15" style="21" customWidth="1"/>
    <col min="9705" max="9705" width="14.33203125" style="21" customWidth="1"/>
    <col min="9706" max="9706" width="9.1640625" style="21" customWidth="1"/>
    <col min="9707" max="9707" width="14.1640625" style="21" customWidth="1"/>
    <col min="9708" max="9708" width="9.33203125" style="21"/>
    <col min="9709" max="9709" width="44.83203125" style="21" customWidth="1"/>
    <col min="9710" max="9710" width="14.6640625" style="21" customWidth="1"/>
    <col min="9711" max="9711" width="14.33203125" style="21" customWidth="1"/>
    <col min="9712" max="9956" width="9.33203125" style="21"/>
    <col min="9957" max="9957" width="12.1640625" style="21" customWidth="1"/>
    <col min="9958" max="9958" width="11.83203125" style="21" customWidth="1"/>
    <col min="9959" max="9959" width="44.33203125" style="21" customWidth="1"/>
    <col min="9960" max="9960" width="15" style="21" customWidth="1"/>
    <col min="9961" max="9961" width="14.33203125" style="21" customWidth="1"/>
    <col min="9962" max="9962" width="9.1640625" style="21" customWidth="1"/>
    <col min="9963" max="9963" width="14.1640625" style="21" customWidth="1"/>
    <col min="9964" max="9964" width="9.33203125" style="21"/>
    <col min="9965" max="9965" width="44.83203125" style="21" customWidth="1"/>
    <col min="9966" max="9966" width="14.6640625" style="21" customWidth="1"/>
    <col min="9967" max="9967" width="14.33203125" style="21" customWidth="1"/>
    <col min="9968" max="10212" width="9.33203125" style="21"/>
    <col min="10213" max="10213" width="12.1640625" style="21" customWidth="1"/>
    <col min="10214" max="10214" width="11.83203125" style="21" customWidth="1"/>
    <col min="10215" max="10215" width="44.33203125" style="21" customWidth="1"/>
    <col min="10216" max="10216" width="15" style="21" customWidth="1"/>
    <col min="10217" max="10217" width="14.33203125" style="21" customWidth="1"/>
    <col min="10218" max="10218" width="9.1640625" style="21" customWidth="1"/>
    <col min="10219" max="10219" width="14.1640625" style="21" customWidth="1"/>
    <col min="10220" max="10220" width="9.33203125" style="21"/>
    <col min="10221" max="10221" width="44.83203125" style="21" customWidth="1"/>
    <col min="10222" max="10222" width="14.6640625" style="21" customWidth="1"/>
    <col min="10223" max="10223" width="14.33203125" style="21" customWidth="1"/>
    <col min="10224" max="10468" width="9.33203125" style="21"/>
    <col min="10469" max="10469" width="12.1640625" style="21" customWidth="1"/>
    <col min="10470" max="10470" width="11.83203125" style="21" customWidth="1"/>
    <col min="10471" max="10471" width="44.33203125" style="21" customWidth="1"/>
    <col min="10472" max="10472" width="15" style="21" customWidth="1"/>
    <col min="10473" max="10473" width="14.33203125" style="21" customWidth="1"/>
    <col min="10474" max="10474" width="9.1640625" style="21" customWidth="1"/>
    <col min="10475" max="10475" width="14.1640625" style="21" customWidth="1"/>
    <col min="10476" max="10476" width="9.33203125" style="21"/>
    <col min="10477" max="10477" width="44.83203125" style="21" customWidth="1"/>
    <col min="10478" max="10478" width="14.6640625" style="21" customWidth="1"/>
    <col min="10479" max="10479" width="14.33203125" style="21" customWidth="1"/>
    <col min="10480" max="10724" width="9.33203125" style="21"/>
    <col min="10725" max="10725" width="12.1640625" style="21" customWidth="1"/>
    <col min="10726" max="10726" width="11.83203125" style="21" customWidth="1"/>
    <col min="10727" max="10727" width="44.33203125" style="21" customWidth="1"/>
    <col min="10728" max="10728" width="15" style="21" customWidth="1"/>
    <col min="10729" max="10729" width="14.33203125" style="21" customWidth="1"/>
    <col min="10730" max="10730" width="9.1640625" style="21" customWidth="1"/>
    <col min="10731" max="10731" width="14.1640625" style="21" customWidth="1"/>
    <col min="10732" max="10732" width="9.33203125" style="21"/>
    <col min="10733" max="10733" width="44.83203125" style="21" customWidth="1"/>
    <col min="10734" max="10734" width="14.6640625" style="21" customWidth="1"/>
    <col min="10735" max="10735" width="14.33203125" style="21" customWidth="1"/>
    <col min="10736" max="10980" width="9.33203125" style="21"/>
    <col min="10981" max="10981" width="12.1640625" style="21" customWidth="1"/>
    <col min="10982" max="10982" width="11.83203125" style="21" customWidth="1"/>
    <col min="10983" max="10983" width="44.33203125" style="21" customWidth="1"/>
    <col min="10984" max="10984" width="15" style="21" customWidth="1"/>
    <col min="10985" max="10985" width="14.33203125" style="21" customWidth="1"/>
    <col min="10986" max="10986" width="9.1640625" style="21" customWidth="1"/>
    <col min="10987" max="10987" width="14.1640625" style="21" customWidth="1"/>
    <col min="10988" max="10988" width="9.33203125" style="21"/>
    <col min="10989" max="10989" width="44.83203125" style="21" customWidth="1"/>
    <col min="10990" max="10990" width="14.6640625" style="21" customWidth="1"/>
    <col min="10991" max="10991" width="14.33203125" style="21" customWidth="1"/>
    <col min="10992" max="11236" width="9.33203125" style="21"/>
    <col min="11237" max="11237" width="12.1640625" style="21" customWidth="1"/>
    <col min="11238" max="11238" width="11.83203125" style="21" customWidth="1"/>
    <col min="11239" max="11239" width="44.33203125" style="21" customWidth="1"/>
    <col min="11240" max="11240" width="15" style="21" customWidth="1"/>
    <col min="11241" max="11241" width="14.33203125" style="21" customWidth="1"/>
    <col min="11242" max="11242" width="9.1640625" style="21" customWidth="1"/>
    <col min="11243" max="11243" width="14.1640625" style="21" customWidth="1"/>
    <col min="11244" max="11244" width="9.33203125" style="21"/>
    <col min="11245" max="11245" width="44.83203125" style="21" customWidth="1"/>
    <col min="11246" max="11246" width="14.6640625" style="21" customWidth="1"/>
    <col min="11247" max="11247" width="14.33203125" style="21" customWidth="1"/>
    <col min="11248" max="11492" width="9.33203125" style="21"/>
    <col min="11493" max="11493" width="12.1640625" style="21" customWidth="1"/>
    <col min="11494" max="11494" width="11.83203125" style="21" customWidth="1"/>
    <col min="11495" max="11495" width="44.33203125" style="21" customWidth="1"/>
    <col min="11496" max="11496" width="15" style="21" customWidth="1"/>
    <col min="11497" max="11497" width="14.33203125" style="21" customWidth="1"/>
    <col min="11498" max="11498" width="9.1640625" style="21" customWidth="1"/>
    <col min="11499" max="11499" width="14.1640625" style="21" customWidth="1"/>
    <col min="11500" max="11500" width="9.33203125" style="21"/>
    <col min="11501" max="11501" width="44.83203125" style="21" customWidth="1"/>
    <col min="11502" max="11502" width="14.6640625" style="21" customWidth="1"/>
    <col min="11503" max="11503" width="14.33203125" style="21" customWidth="1"/>
    <col min="11504" max="11748" width="9.33203125" style="21"/>
    <col min="11749" max="11749" width="12.1640625" style="21" customWidth="1"/>
    <col min="11750" max="11750" width="11.83203125" style="21" customWidth="1"/>
    <col min="11751" max="11751" width="44.33203125" style="21" customWidth="1"/>
    <col min="11752" max="11752" width="15" style="21" customWidth="1"/>
    <col min="11753" max="11753" width="14.33203125" style="21" customWidth="1"/>
    <col min="11754" max="11754" width="9.1640625" style="21" customWidth="1"/>
    <col min="11755" max="11755" width="14.1640625" style="21" customWidth="1"/>
    <col min="11756" max="11756" width="9.33203125" style="21"/>
    <col min="11757" max="11757" width="44.83203125" style="21" customWidth="1"/>
    <col min="11758" max="11758" width="14.6640625" style="21" customWidth="1"/>
    <col min="11759" max="11759" width="14.33203125" style="21" customWidth="1"/>
    <col min="11760" max="12004" width="9.33203125" style="21"/>
    <col min="12005" max="12005" width="12.1640625" style="21" customWidth="1"/>
    <col min="12006" max="12006" width="11.83203125" style="21" customWidth="1"/>
    <col min="12007" max="12007" width="44.33203125" style="21" customWidth="1"/>
    <col min="12008" max="12008" width="15" style="21" customWidth="1"/>
    <col min="12009" max="12009" width="14.33203125" style="21" customWidth="1"/>
    <col min="12010" max="12010" width="9.1640625" style="21" customWidth="1"/>
    <col min="12011" max="12011" width="14.1640625" style="21" customWidth="1"/>
    <col min="12012" max="12012" width="9.33203125" style="21"/>
    <col min="12013" max="12013" width="44.83203125" style="21" customWidth="1"/>
    <col min="12014" max="12014" width="14.6640625" style="21" customWidth="1"/>
    <col min="12015" max="12015" width="14.33203125" style="21" customWidth="1"/>
    <col min="12016" max="12260" width="9.33203125" style="21"/>
    <col min="12261" max="12261" width="12.1640625" style="21" customWidth="1"/>
    <col min="12262" max="12262" width="11.83203125" style="21" customWidth="1"/>
    <col min="12263" max="12263" width="44.33203125" style="21" customWidth="1"/>
    <col min="12264" max="12264" width="15" style="21" customWidth="1"/>
    <col min="12265" max="12265" width="14.33203125" style="21" customWidth="1"/>
    <col min="12266" max="12266" width="9.1640625" style="21" customWidth="1"/>
    <col min="12267" max="12267" width="14.1640625" style="21" customWidth="1"/>
    <col min="12268" max="12268" width="9.33203125" style="21"/>
    <col min="12269" max="12269" width="44.83203125" style="21" customWidth="1"/>
    <col min="12270" max="12270" width="14.6640625" style="21" customWidth="1"/>
    <col min="12271" max="12271" width="14.33203125" style="21" customWidth="1"/>
    <col min="12272" max="12516" width="9.33203125" style="21"/>
    <col min="12517" max="12517" width="12.1640625" style="21" customWidth="1"/>
    <col min="12518" max="12518" width="11.83203125" style="21" customWidth="1"/>
    <col min="12519" max="12519" width="44.33203125" style="21" customWidth="1"/>
    <col min="12520" max="12520" width="15" style="21" customWidth="1"/>
    <col min="12521" max="12521" width="14.33203125" style="21" customWidth="1"/>
    <col min="12522" max="12522" width="9.1640625" style="21" customWidth="1"/>
    <col min="12523" max="12523" width="14.1640625" style="21" customWidth="1"/>
    <col min="12524" max="12524" width="9.33203125" style="21"/>
    <col min="12525" max="12525" width="44.83203125" style="21" customWidth="1"/>
    <col min="12526" max="12526" width="14.6640625" style="21" customWidth="1"/>
    <col min="12527" max="12527" width="14.33203125" style="21" customWidth="1"/>
    <col min="12528" max="12772" width="9.33203125" style="21"/>
    <col min="12773" max="12773" width="12.1640625" style="21" customWidth="1"/>
    <col min="12774" max="12774" width="11.83203125" style="21" customWidth="1"/>
    <col min="12775" max="12775" width="44.33203125" style="21" customWidth="1"/>
    <col min="12776" max="12776" width="15" style="21" customWidth="1"/>
    <col min="12777" max="12777" width="14.33203125" style="21" customWidth="1"/>
    <col min="12778" max="12778" width="9.1640625" style="21" customWidth="1"/>
    <col min="12779" max="12779" width="14.1640625" style="21" customWidth="1"/>
    <col min="12780" max="12780" width="9.33203125" style="21"/>
    <col min="12781" max="12781" width="44.83203125" style="21" customWidth="1"/>
    <col min="12782" max="12782" width="14.6640625" style="21" customWidth="1"/>
    <col min="12783" max="12783" width="14.33203125" style="21" customWidth="1"/>
    <col min="12784" max="13028" width="9.33203125" style="21"/>
    <col min="13029" max="13029" width="12.1640625" style="21" customWidth="1"/>
    <col min="13030" max="13030" width="11.83203125" style="21" customWidth="1"/>
    <col min="13031" max="13031" width="44.33203125" style="21" customWidth="1"/>
    <col min="13032" max="13032" width="15" style="21" customWidth="1"/>
    <col min="13033" max="13033" width="14.33203125" style="21" customWidth="1"/>
    <col min="13034" max="13034" width="9.1640625" style="21" customWidth="1"/>
    <col min="13035" max="13035" width="14.1640625" style="21" customWidth="1"/>
    <col min="13036" max="13036" width="9.33203125" style="21"/>
    <col min="13037" max="13037" width="44.83203125" style="21" customWidth="1"/>
    <col min="13038" max="13038" width="14.6640625" style="21" customWidth="1"/>
    <col min="13039" max="13039" width="14.33203125" style="21" customWidth="1"/>
    <col min="13040" max="13284" width="9.33203125" style="21"/>
    <col min="13285" max="13285" width="12.1640625" style="21" customWidth="1"/>
    <col min="13286" max="13286" width="11.83203125" style="21" customWidth="1"/>
    <col min="13287" max="13287" width="44.33203125" style="21" customWidth="1"/>
    <col min="13288" max="13288" width="15" style="21" customWidth="1"/>
    <col min="13289" max="13289" width="14.33203125" style="21" customWidth="1"/>
    <col min="13290" max="13290" width="9.1640625" style="21" customWidth="1"/>
    <col min="13291" max="13291" width="14.1640625" style="21" customWidth="1"/>
    <col min="13292" max="13292" width="9.33203125" style="21"/>
    <col min="13293" max="13293" width="44.83203125" style="21" customWidth="1"/>
    <col min="13294" max="13294" width="14.6640625" style="21" customWidth="1"/>
    <col min="13295" max="13295" width="14.33203125" style="21" customWidth="1"/>
    <col min="13296" max="13540" width="9.33203125" style="21"/>
    <col min="13541" max="13541" width="12.1640625" style="21" customWidth="1"/>
    <col min="13542" max="13542" width="11.83203125" style="21" customWidth="1"/>
    <col min="13543" max="13543" width="44.33203125" style="21" customWidth="1"/>
    <col min="13544" max="13544" width="15" style="21" customWidth="1"/>
    <col min="13545" max="13545" width="14.33203125" style="21" customWidth="1"/>
    <col min="13546" max="13546" width="9.1640625" style="21" customWidth="1"/>
    <col min="13547" max="13547" width="14.1640625" style="21" customWidth="1"/>
    <col min="13548" max="13548" width="9.33203125" style="21"/>
    <col min="13549" max="13549" width="44.83203125" style="21" customWidth="1"/>
    <col min="13550" max="13550" width="14.6640625" style="21" customWidth="1"/>
    <col min="13551" max="13551" width="14.33203125" style="21" customWidth="1"/>
    <col min="13552" max="13796" width="9.33203125" style="21"/>
    <col min="13797" max="13797" width="12.1640625" style="21" customWidth="1"/>
    <col min="13798" max="13798" width="11.83203125" style="21" customWidth="1"/>
    <col min="13799" max="13799" width="44.33203125" style="21" customWidth="1"/>
    <col min="13800" max="13800" width="15" style="21" customWidth="1"/>
    <col min="13801" max="13801" width="14.33203125" style="21" customWidth="1"/>
    <col min="13802" max="13802" width="9.1640625" style="21" customWidth="1"/>
    <col min="13803" max="13803" width="14.1640625" style="21" customWidth="1"/>
    <col min="13804" max="13804" width="9.33203125" style="21"/>
    <col min="13805" max="13805" width="44.83203125" style="21" customWidth="1"/>
    <col min="13806" max="13806" width="14.6640625" style="21" customWidth="1"/>
    <col min="13807" max="13807" width="14.33203125" style="21" customWidth="1"/>
    <col min="13808" max="14052" width="9.33203125" style="21"/>
    <col min="14053" max="14053" width="12.1640625" style="21" customWidth="1"/>
    <col min="14054" max="14054" width="11.83203125" style="21" customWidth="1"/>
    <col min="14055" max="14055" width="44.33203125" style="21" customWidth="1"/>
    <col min="14056" max="14056" width="15" style="21" customWidth="1"/>
    <col min="14057" max="14057" width="14.33203125" style="21" customWidth="1"/>
    <col min="14058" max="14058" width="9.1640625" style="21" customWidth="1"/>
    <col min="14059" max="14059" width="14.1640625" style="21" customWidth="1"/>
    <col min="14060" max="14060" width="9.33203125" style="21"/>
    <col min="14061" max="14061" width="44.83203125" style="21" customWidth="1"/>
    <col min="14062" max="14062" width="14.6640625" style="21" customWidth="1"/>
    <col min="14063" max="14063" width="14.33203125" style="21" customWidth="1"/>
    <col min="14064" max="14308" width="9.33203125" style="21"/>
    <col min="14309" max="14309" width="12.1640625" style="21" customWidth="1"/>
    <col min="14310" max="14310" width="11.83203125" style="21" customWidth="1"/>
    <col min="14311" max="14311" width="44.33203125" style="21" customWidth="1"/>
    <col min="14312" max="14312" width="15" style="21" customWidth="1"/>
    <col min="14313" max="14313" width="14.33203125" style="21" customWidth="1"/>
    <col min="14314" max="14314" width="9.1640625" style="21" customWidth="1"/>
    <col min="14315" max="14315" width="14.1640625" style="21" customWidth="1"/>
    <col min="14316" max="14316" width="9.33203125" style="21"/>
    <col min="14317" max="14317" width="44.83203125" style="21" customWidth="1"/>
    <col min="14318" max="14318" width="14.6640625" style="21" customWidth="1"/>
    <col min="14319" max="14319" width="14.33203125" style="21" customWidth="1"/>
    <col min="14320" max="14564" width="9.33203125" style="21"/>
    <col min="14565" max="14565" width="12.1640625" style="21" customWidth="1"/>
    <col min="14566" max="14566" width="11.83203125" style="21" customWidth="1"/>
    <col min="14567" max="14567" width="44.33203125" style="21" customWidth="1"/>
    <col min="14568" max="14568" width="15" style="21" customWidth="1"/>
    <col min="14569" max="14569" width="14.33203125" style="21" customWidth="1"/>
    <col min="14570" max="14570" width="9.1640625" style="21" customWidth="1"/>
    <col min="14571" max="14571" width="14.1640625" style="21" customWidth="1"/>
    <col min="14572" max="14572" width="9.33203125" style="21"/>
    <col min="14573" max="14573" width="44.83203125" style="21" customWidth="1"/>
    <col min="14574" max="14574" width="14.6640625" style="21" customWidth="1"/>
    <col min="14575" max="14575" width="14.33203125" style="21" customWidth="1"/>
    <col min="14576" max="14820" width="9.33203125" style="21"/>
    <col min="14821" max="14821" width="12.1640625" style="21" customWidth="1"/>
    <col min="14822" max="14822" width="11.83203125" style="21" customWidth="1"/>
    <col min="14823" max="14823" width="44.33203125" style="21" customWidth="1"/>
    <col min="14824" max="14824" width="15" style="21" customWidth="1"/>
    <col min="14825" max="14825" width="14.33203125" style="21" customWidth="1"/>
    <col min="14826" max="14826" width="9.1640625" style="21" customWidth="1"/>
    <col min="14827" max="14827" width="14.1640625" style="21" customWidth="1"/>
    <col min="14828" max="14828" width="9.33203125" style="21"/>
    <col min="14829" max="14829" width="44.83203125" style="21" customWidth="1"/>
    <col min="14830" max="14830" width="14.6640625" style="21" customWidth="1"/>
    <col min="14831" max="14831" width="14.33203125" style="21" customWidth="1"/>
    <col min="14832" max="15076" width="9.33203125" style="21"/>
    <col min="15077" max="15077" width="12.1640625" style="21" customWidth="1"/>
    <col min="15078" max="15078" width="11.83203125" style="21" customWidth="1"/>
    <col min="15079" max="15079" width="44.33203125" style="21" customWidth="1"/>
    <col min="15080" max="15080" width="15" style="21" customWidth="1"/>
    <col min="15081" max="15081" width="14.33203125" style="21" customWidth="1"/>
    <col min="15082" max="15082" width="9.1640625" style="21" customWidth="1"/>
    <col min="15083" max="15083" width="14.1640625" style="21" customWidth="1"/>
    <col min="15084" max="15084" width="9.33203125" style="21"/>
    <col min="15085" max="15085" width="44.83203125" style="21" customWidth="1"/>
    <col min="15086" max="15086" width="14.6640625" style="21" customWidth="1"/>
    <col min="15087" max="15087" width="14.33203125" style="21" customWidth="1"/>
    <col min="15088" max="15332" width="9.33203125" style="21"/>
    <col min="15333" max="15333" width="12.1640625" style="21" customWidth="1"/>
    <col min="15334" max="15334" width="11.83203125" style="21" customWidth="1"/>
    <col min="15335" max="15335" width="44.33203125" style="21" customWidth="1"/>
    <col min="15336" max="15336" width="15" style="21" customWidth="1"/>
    <col min="15337" max="15337" width="14.33203125" style="21" customWidth="1"/>
    <col min="15338" max="15338" width="9.1640625" style="21" customWidth="1"/>
    <col min="15339" max="15339" width="14.1640625" style="21" customWidth="1"/>
    <col min="15340" max="15340" width="9.33203125" style="21"/>
    <col min="15341" max="15341" width="44.83203125" style="21" customWidth="1"/>
    <col min="15342" max="15342" width="14.6640625" style="21" customWidth="1"/>
    <col min="15343" max="15343" width="14.33203125" style="21" customWidth="1"/>
    <col min="15344" max="15588" width="9.33203125" style="21"/>
    <col min="15589" max="15589" width="12.1640625" style="21" customWidth="1"/>
    <col min="15590" max="15590" width="11.83203125" style="21" customWidth="1"/>
    <col min="15591" max="15591" width="44.33203125" style="21" customWidth="1"/>
    <col min="15592" max="15592" width="15" style="21" customWidth="1"/>
    <col min="15593" max="15593" width="14.33203125" style="21" customWidth="1"/>
    <col min="15594" max="15594" width="9.1640625" style="21" customWidth="1"/>
    <col min="15595" max="15595" width="14.1640625" style="21" customWidth="1"/>
    <col min="15596" max="15596" width="9.33203125" style="21"/>
    <col min="15597" max="15597" width="44.83203125" style="21" customWidth="1"/>
    <col min="15598" max="15598" width="14.6640625" style="21" customWidth="1"/>
    <col min="15599" max="15599" width="14.33203125" style="21" customWidth="1"/>
    <col min="15600" max="15844" width="9.33203125" style="21"/>
    <col min="15845" max="15845" width="12.1640625" style="21" customWidth="1"/>
    <col min="15846" max="15846" width="11.83203125" style="21" customWidth="1"/>
    <col min="15847" max="15847" width="44.33203125" style="21" customWidth="1"/>
    <col min="15848" max="15848" width="15" style="21" customWidth="1"/>
    <col min="15849" max="15849" width="14.33203125" style="21" customWidth="1"/>
    <col min="15850" max="15850" width="9.1640625" style="21" customWidth="1"/>
    <col min="15851" max="15851" width="14.1640625" style="21" customWidth="1"/>
    <col min="15852" max="15852" width="9.33203125" style="21"/>
    <col min="15853" max="15853" width="44.83203125" style="21" customWidth="1"/>
    <col min="15854" max="15854" width="14.6640625" style="21" customWidth="1"/>
    <col min="15855" max="15855" width="14.33203125" style="21" customWidth="1"/>
    <col min="15856" max="16100" width="9.33203125" style="21"/>
    <col min="16101" max="16101" width="12.1640625" style="21" customWidth="1"/>
    <col min="16102" max="16102" width="11.83203125" style="21" customWidth="1"/>
    <col min="16103" max="16103" width="44.33203125" style="21" customWidth="1"/>
    <col min="16104" max="16104" width="15" style="21" customWidth="1"/>
    <col min="16105" max="16105" width="14.33203125" style="21" customWidth="1"/>
    <col min="16106" max="16106" width="9.1640625" style="21" customWidth="1"/>
    <col min="16107" max="16107" width="14.1640625" style="21" customWidth="1"/>
    <col min="16108" max="16108" width="9.33203125" style="21"/>
    <col min="16109" max="16109" width="44.83203125" style="21" customWidth="1"/>
    <col min="16110" max="16110" width="14.6640625" style="21" customWidth="1"/>
    <col min="16111" max="16111" width="14.33203125" style="21" customWidth="1"/>
    <col min="16112" max="16384" width="9.33203125" style="21"/>
  </cols>
  <sheetData>
    <row r="1" spans="1:16" ht="22.5" customHeight="1" thickBot="1">
      <c r="A1" s="656" t="s">
        <v>93</v>
      </c>
      <c r="B1" s="657"/>
      <c r="C1" s="654" t="str">
        <f>IF('はじめに！'!C9="","",'はじめに！'!C9)</f>
        <v/>
      </c>
      <c r="D1" s="654"/>
      <c r="E1" s="654"/>
      <c r="F1" s="654"/>
      <c r="G1" s="655"/>
      <c r="H1" s="48" t="s">
        <v>94</v>
      </c>
      <c r="I1" s="659" t="str">
        <f>IF(SUM(カッター指導依頼書!H10,カッター指導依頼書!J10)=0,"",DATE('はじめに！'!E5+2018,カッター指導依頼書!H10,カッター指導依頼書!J10))</f>
        <v/>
      </c>
      <c r="J1" s="659"/>
      <c r="K1" s="69" t="str">
        <f>IF(I1="","",カッター指導依頼書!N10)</f>
        <v/>
      </c>
      <c r="M1" s="690" t="s">
        <v>163</v>
      </c>
      <c r="N1" s="691"/>
      <c r="P1" s="21">
        <v>1</v>
      </c>
    </row>
    <row r="2" spans="1:16" ht="15" thickBot="1">
      <c r="I2" s="658" t="s">
        <v>118</v>
      </c>
      <c r="J2" s="658"/>
      <c r="K2" s="658"/>
      <c r="M2" s="692"/>
      <c r="N2" s="693"/>
      <c r="P2" s="21">
        <v>2</v>
      </c>
    </row>
    <row r="3" spans="1:16" ht="12" customHeight="1">
      <c r="A3" s="660" t="s">
        <v>122</v>
      </c>
      <c r="B3" s="661"/>
      <c r="C3" s="661"/>
      <c r="D3" s="664"/>
      <c r="E3" s="665"/>
      <c r="F3" s="665"/>
      <c r="G3" s="665"/>
      <c r="H3" s="665"/>
      <c r="I3" s="666"/>
      <c r="J3" s="44" t="s">
        <v>123</v>
      </c>
      <c r="K3" s="45" t="s">
        <v>124</v>
      </c>
      <c r="M3" s="686" t="s">
        <v>302</v>
      </c>
      <c r="N3" s="687"/>
      <c r="P3" s="21">
        <v>3</v>
      </c>
    </row>
    <row r="4" spans="1:16" ht="24.75" customHeight="1" thickBot="1">
      <c r="A4" s="662"/>
      <c r="B4" s="663"/>
      <c r="C4" s="663"/>
      <c r="D4" s="667"/>
      <c r="E4" s="668"/>
      <c r="F4" s="668"/>
      <c r="G4" s="668"/>
      <c r="H4" s="668"/>
      <c r="I4" s="669"/>
      <c r="J4" s="75">
        <v>0</v>
      </c>
      <c r="K4" s="76">
        <v>0</v>
      </c>
      <c r="M4" s="688"/>
      <c r="N4" s="689"/>
      <c r="P4" s="21">
        <v>4</v>
      </c>
    </row>
    <row r="5" spans="1:16" ht="24.75" customHeight="1" thickBot="1">
      <c r="A5" s="41" t="s">
        <v>128</v>
      </c>
      <c r="B5" s="42"/>
      <c r="C5" s="42"/>
      <c r="D5" s="696" t="str">
        <f>IF(カッター指導依頼書!P48="","",カッター指導依頼書!P48)</f>
        <v/>
      </c>
      <c r="E5" s="697"/>
      <c r="F5" s="697"/>
      <c r="G5" s="697"/>
      <c r="H5" s="260" t="str">
        <f>IF(カッター指導依頼書!V48="","",カッター指導依頼書!V48)</f>
        <v/>
      </c>
      <c r="I5" s="46" t="s">
        <v>129</v>
      </c>
      <c r="J5" s="694">
        <f>カッター指導依頼書!X47</f>
        <v>0</v>
      </c>
      <c r="K5" s="695"/>
      <c r="O5" s="21">
        <f>MAX(O7:O110)</f>
        <v>40</v>
      </c>
      <c r="P5" s="21">
        <v>5</v>
      </c>
    </row>
    <row r="6" spans="1:16" ht="21" customHeight="1" thickBot="1">
      <c r="A6" s="22" t="s">
        <v>95</v>
      </c>
      <c r="B6" s="22" t="s">
        <v>96</v>
      </c>
      <c r="C6" s="23" t="s">
        <v>97</v>
      </c>
      <c r="D6" s="82" t="s">
        <v>98</v>
      </c>
      <c r="E6" s="83" t="s">
        <v>99</v>
      </c>
      <c r="F6" s="43"/>
      <c r="G6" s="22" t="s">
        <v>95</v>
      </c>
      <c r="H6" s="22" t="s">
        <v>96</v>
      </c>
      <c r="I6" s="23" t="s">
        <v>97</v>
      </c>
      <c r="J6" s="82" t="s">
        <v>98</v>
      </c>
      <c r="K6" s="83" t="s">
        <v>99</v>
      </c>
      <c r="P6" s="21">
        <v>6</v>
      </c>
    </row>
    <row r="7" spans="1:16" ht="21" customHeight="1">
      <c r="A7" s="672">
        <v>1</v>
      </c>
      <c r="B7" s="24">
        <v>1</v>
      </c>
      <c r="C7" s="77"/>
      <c r="D7" s="78"/>
      <c r="E7" s="79"/>
      <c r="F7" s="33"/>
      <c r="G7" s="672">
        <v>2</v>
      </c>
      <c r="H7" s="25">
        <v>1</v>
      </c>
      <c r="I7" s="77"/>
      <c r="J7" s="78"/>
      <c r="K7" s="79"/>
      <c r="O7" s="118">
        <v>40</v>
      </c>
      <c r="P7" s="21">
        <v>7</v>
      </c>
    </row>
    <row r="8" spans="1:16" ht="21" customHeight="1">
      <c r="A8" s="673"/>
      <c r="B8" s="26">
        <v>2</v>
      </c>
      <c r="C8" s="77"/>
      <c r="D8" s="78"/>
      <c r="E8" s="79"/>
      <c r="F8" s="33"/>
      <c r="G8" s="673"/>
      <c r="H8" s="27">
        <v>2</v>
      </c>
      <c r="I8" s="77"/>
      <c r="J8" s="78"/>
      <c r="K8" s="79"/>
      <c r="P8" s="21">
        <v>8</v>
      </c>
    </row>
    <row r="9" spans="1:16" ht="21" customHeight="1">
      <c r="A9" s="674" t="s">
        <v>216</v>
      </c>
      <c r="B9" s="26">
        <v>3</v>
      </c>
      <c r="C9" s="77"/>
      <c r="D9" s="78"/>
      <c r="E9" s="79"/>
      <c r="F9" s="33"/>
      <c r="G9" s="674" t="s">
        <v>216</v>
      </c>
      <c r="H9" s="27">
        <v>3</v>
      </c>
      <c r="I9" s="77"/>
      <c r="J9" s="78"/>
      <c r="K9" s="79"/>
      <c r="P9" s="21">
        <v>9</v>
      </c>
    </row>
    <row r="10" spans="1:16" ht="21" customHeight="1">
      <c r="A10" s="674"/>
      <c r="B10" s="26">
        <v>4</v>
      </c>
      <c r="C10" s="77"/>
      <c r="D10" s="78"/>
      <c r="E10" s="79"/>
      <c r="F10" s="33"/>
      <c r="G10" s="674"/>
      <c r="H10" s="27">
        <v>4</v>
      </c>
      <c r="I10" s="77"/>
      <c r="J10" s="78"/>
      <c r="K10" s="79"/>
      <c r="P10" s="21">
        <v>10</v>
      </c>
    </row>
    <row r="11" spans="1:16" ht="21" customHeight="1">
      <c r="A11" s="674"/>
      <c r="B11" s="26">
        <v>5</v>
      </c>
      <c r="C11" s="77"/>
      <c r="D11" s="78"/>
      <c r="E11" s="79"/>
      <c r="F11" s="33"/>
      <c r="G11" s="674"/>
      <c r="H11" s="27">
        <v>5</v>
      </c>
      <c r="I11" s="77"/>
      <c r="J11" s="78"/>
      <c r="K11" s="79"/>
      <c r="P11" s="21">
        <v>11</v>
      </c>
    </row>
    <row r="12" spans="1:16" ht="21" customHeight="1">
      <c r="A12" s="674"/>
      <c r="B12" s="26">
        <v>6</v>
      </c>
      <c r="C12" s="77"/>
      <c r="D12" s="78"/>
      <c r="E12" s="79"/>
      <c r="F12" s="33"/>
      <c r="G12" s="674"/>
      <c r="H12" s="27">
        <v>6</v>
      </c>
      <c r="I12" s="77"/>
      <c r="J12" s="78"/>
      <c r="K12" s="79"/>
      <c r="P12" s="21">
        <v>12</v>
      </c>
    </row>
    <row r="13" spans="1:16" ht="21" customHeight="1">
      <c r="A13" s="674"/>
      <c r="B13" s="26">
        <v>7</v>
      </c>
      <c r="C13" s="77"/>
      <c r="D13" s="78"/>
      <c r="E13" s="79"/>
      <c r="F13" s="33"/>
      <c r="G13" s="674"/>
      <c r="H13" s="27">
        <v>7</v>
      </c>
      <c r="I13" s="77"/>
      <c r="J13" s="78"/>
      <c r="K13" s="79"/>
      <c r="P13" s="21">
        <v>13</v>
      </c>
    </row>
    <row r="14" spans="1:16" ht="21" customHeight="1">
      <c r="A14" s="674"/>
      <c r="B14" s="26">
        <v>8</v>
      </c>
      <c r="C14" s="77"/>
      <c r="D14" s="78"/>
      <c r="E14" s="79"/>
      <c r="F14" s="33"/>
      <c r="G14" s="674"/>
      <c r="H14" s="27">
        <v>8</v>
      </c>
      <c r="I14" s="77"/>
      <c r="J14" s="78"/>
      <c r="K14" s="79"/>
      <c r="P14" s="21">
        <v>14</v>
      </c>
    </row>
    <row r="15" spans="1:16" ht="21" customHeight="1">
      <c r="A15" s="674"/>
      <c r="B15" s="26">
        <v>9</v>
      </c>
      <c r="C15" s="77"/>
      <c r="D15" s="78"/>
      <c r="E15" s="79"/>
      <c r="F15" s="33"/>
      <c r="G15" s="674"/>
      <c r="H15" s="27">
        <v>9</v>
      </c>
      <c r="I15" s="77"/>
      <c r="J15" s="78"/>
      <c r="K15" s="79"/>
      <c r="P15" s="21">
        <v>15</v>
      </c>
    </row>
    <row r="16" spans="1:16" ht="21" customHeight="1">
      <c r="A16" s="674"/>
      <c r="B16" s="26">
        <v>10</v>
      </c>
      <c r="C16" s="77"/>
      <c r="D16" s="78"/>
      <c r="E16" s="79"/>
      <c r="F16" s="33"/>
      <c r="G16" s="674"/>
      <c r="H16" s="27">
        <v>10</v>
      </c>
      <c r="I16" s="77"/>
      <c r="J16" s="78"/>
      <c r="K16" s="79"/>
      <c r="P16" s="21">
        <v>16</v>
      </c>
    </row>
    <row r="17" spans="1:16" ht="21" customHeight="1">
      <c r="A17" s="674"/>
      <c r="B17" s="26">
        <v>11</v>
      </c>
      <c r="C17" s="77"/>
      <c r="D17" s="78"/>
      <c r="E17" s="79"/>
      <c r="F17" s="33"/>
      <c r="G17" s="674"/>
      <c r="H17" s="27">
        <v>11</v>
      </c>
      <c r="I17" s="77"/>
      <c r="J17" s="78"/>
      <c r="K17" s="79"/>
      <c r="P17" s="21">
        <v>17</v>
      </c>
    </row>
    <row r="18" spans="1:16" ht="21" customHeight="1">
      <c r="A18" s="674"/>
      <c r="B18" s="26">
        <v>12</v>
      </c>
      <c r="C18" s="77"/>
      <c r="D18" s="78"/>
      <c r="E18" s="79"/>
      <c r="F18" s="33"/>
      <c r="G18" s="674"/>
      <c r="H18" s="27">
        <v>12</v>
      </c>
      <c r="I18" s="77"/>
      <c r="J18" s="78"/>
      <c r="K18" s="79"/>
      <c r="P18" s="21">
        <v>18</v>
      </c>
    </row>
    <row r="19" spans="1:16" ht="21" customHeight="1">
      <c r="A19" s="674"/>
      <c r="B19" s="26">
        <v>13</v>
      </c>
      <c r="C19" s="77"/>
      <c r="D19" s="78"/>
      <c r="E19" s="79"/>
      <c r="F19" s="33"/>
      <c r="G19" s="674"/>
      <c r="H19" s="27">
        <v>13</v>
      </c>
      <c r="I19" s="77"/>
      <c r="J19" s="78"/>
      <c r="K19" s="79"/>
      <c r="P19" s="21">
        <v>19</v>
      </c>
    </row>
    <row r="20" spans="1:16" ht="21" customHeight="1">
      <c r="A20" s="674"/>
      <c r="B20" s="26">
        <v>14</v>
      </c>
      <c r="C20" s="77"/>
      <c r="D20" s="78"/>
      <c r="E20" s="79"/>
      <c r="F20" s="33"/>
      <c r="G20" s="674"/>
      <c r="H20" s="27">
        <v>14</v>
      </c>
      <c r="I20" s="77"/>
      <c r="J20" s="78"/>
      <c r="K20" s="79"/>
      <c r="P20" s="21">
        <v>20</v>
      </c>
    </row>
    <row r="21" spans="1:16" ht="21" customHeight="1">
      <c r="A21" s="674"/>
      <c r="B21" s="26">
        <v>15</v>
      </c>
      <c r="C21" s="77"/>
      <c r="D21" s="78"/>
      <c r="E21" s="79"/>
      <c r="F21" s="33"/>
      <c r="G21" s="674"/>
      <c r="H21" s="27">
        <v>15</v>
      </c>
      <c r="I21" s="77"/>
      <c r="J21" s="78"/>
      <c r="K21" s="79"/>
      <c r="P21" s="21">
        <v>21</v>
      </c>
    </row>
    <row r="22" spans="1:16" ht="21" customHeight="1">
      <c r="A22" s="674"/>
      <c r="B22" s="26">
        <v>16</v>
      </c>
      <c r="C22" s="77"/>
      <c r="D22" s="78"/>
      <c r="E22" s="79"/>
      <c r="F22" s="33"/>
      <c r="G22" s="674"/>
      <c r="H22" s="27">
        <v>16</v>
      </c>
      <c r="I22" s="77"/>
      <c r="J22" s="78"/>
      <c r="K22" s="79"/>
      <c r="P22" s="21">
        <v>22</v>
      </c>
    </row>
    <row r="23" spans="1:16" ht="21" customHeight="1">
      <c r="A23" s="674"/>
      <c r="B23" s="26">
        <v>17</v>
      </c>
      <c r="C23" s="77"/>
      <c r="D23" s="78"/>
      <c r="E23" s="79"/>
      <c r="F23" s="33"/>
      <c r="G23" s="674"/>
      <c r="H23" s="27">
        <v>17</v>
      </c>
      <c r="I23" s="77"/>
      <c r="J23" s="78"/>
      <c r="K23" s="79"/>
      <c r="P23" s="21">
        <v>23</v>
      </c>
    </row>
    <row r="24" spans="1:16" ht="21" customHeight="1">
      <c r="A24" s="674"/>
      <c r="B24" s="26">
        <v>18</v>
      </c>
      <c r="C24" s="77"/>
      <c r="D24" s="78"/>
      <c r="E24" s="79"/>
      <c r="F24" s="33"/>
      <c r="G24" s="674"/>
      <c r="H24" s="27">
        <v>18</v>
      </c>
      <c r="I24" s="77"/>
      <c r="J24" s="78"/>
      <c r="K24" s="79"/>
      <c r="P24" s="21">
        <v>24</v>
      </c>
    </row>
    <row r="25" spans="1:16" ht="21" customHeight="1">
      <c r="A25" s="674"/>
      <c r="B25" s="26">
        <v>19</v>
      </c>
      <c r="C25" s="77"/>
      <c r="D25" s="78"/>
      <c r="E25" s="79"/>
      <c r="F25" s="33"/>
      <c r="G25" s="674"/>
      <c r="H25" s="27">
        <v>19</v>
      </c>
      <c r="I25" s="77"/>
      <c r="J25" s="78"/>
      <c r="K25" s="79"/>
      <c r="P25" s="21">
        <v>25</v>
      </c>
    </row>
    <row r="26" spans="1:16" ht="21" customHeight="1">
      <c r="A26" s="674"/>
      <c r="B26" s="26">
        <v>20</v>
      </c>
      <c r="C26" s="77"/>
      <c r="D26" s="78"/>
      <c r="E26" s="79"/>
      <c r="F26" s="33"/>
      <c r="G26" s="674"/>
      <c r="H26" s="27">
        <v>20</v>
      </c>
      <c r="I26" s="77"/>
      <c r="J26" s="78"/>
      <c r="K26" s="79"/>
      <c r="P26" s="21">
        <v>26</v>
      </c>
    </row>
    <row r="27" spans="1:16" ht="21" customHeight="1">
      <c r="A27" s="674"/>
      <c r="B27" s="26">
        <v>21</v>
      </c>
      <c r="C27" s="77"/>
      <c r="D27" s="78"/>
      <c r="E27" s="79"/>
      <c r="F27" s="33"/>
      <c r="G27" s="674"/>
      <c r="H27" s="27">
        <v>21</v>
      </c>
      <c r="I27" s="77"/>
      <c r="J27" s="78"/>
      <c r="K27" s="79"/>
      <c r="P27" s="21">
        <v>27</v>
      </c>
    </row>
    <row r="28" spans="1:16" ht="21" customHeight="1">
      <c r="A28" s="674"/>
      <c r="B28" s="26">
        <v>22</v>
      </c>
      <c r="C28" s="80"/>
      <c r="D28" s="78"/>
      <c r="E28" s="79"/>
      <c r="F28" s="33"/>
      <c r="G28" s="674"/>
      <c r="H28" s="27">
        <v>22</v>
      </c>
      <c r="I28" s="80"/>
      <c r="J28" s="78"/>
      <c r="K28" s="79"/>
      <c r="P28" s="21">
        <v>28</v>
      </c>
    </row>
    <row r="29" spans="1:16" ht="21" customHeight="1">
      <c r="A29" s="674"/>
      <c r="B29" s="26">
        <v>23</v>
      </c>
      <c r="C29" s="80"/>
      <c r="D29" s="78"/>
      <c r="E29" s="79"/>
      <c r="F29" s="33"/>
      <c r="G29" s="674"/>
      <c r="H29" s="27">
        <v>23</v>
      </c>
      <c r="I29" s="80"/>
      <c r="J29" s="78"/>
      <c r="K29" s="79"/>
      <c r="P29" s="21">
        <v>29</v>
      </c>
    </row>
    <row r="30" spans="1:16" ht="21" customHeight="1">
      <c r="A30" s="674"/>
      <c r="B30" s="28">
        <v>24</v>
      </c>
      <c r="C30" s="81"/>
      <c r="D30" s="78"/>
      <c r="E30" s="79"/>
      <c r="F30" s="33"/>
      <c r="G30" s="674"/>
      <c r="H30" s="29">
        <v>24</v>
      </c>
      <c r="I30" s="81"/>
      <c r="J30" s="78"/>
      <c r="K30" s="79"/>
      <c r="P30" s="21">
        <v>30</v>
      </c>
    </row>
    <row r="31" spans="1:16" ht="11.25" customHeight="1">
      <c r="A31" s="674"/>
      <c r="B31" s="111"/>
      <c r="C31" s="109"/>
      <c r="D31" s="110"/>
      <c r="E31" s="111"/>
      <c r="F31" s="33"/>
      <c r="G31" s="674"/>
      <c r="H31" s="111"/>
      <c r="I31" s="109"/>
      <c r="J31" s="110"/>
      <c r="K31" s="111"/>
      <c r="P31" s="21">
        <v>31</v>
      </c>
    </row>
    <row r="32" spans="1:16" ht="11.25" customHeight="1">
      <c r="A32" s="674"/>
      <c r="B32" s="114"/>
      <c r="C32" s="112"/>
      <c r="D32" s="113"/>
      <c r="E32" s="114"/>
      <c r="F32" s="33"/>
      <c r="G32" s="674"/>
      <c r="H32" s="114"/>
      <c r="I32" s="112"/>
      <c r="J32" s="113"/>
      <c r="K32" s="114"/>
      <c r="P32" s="21">
        <v>32</v>
      </c>
    </row>
    <row r="33" spans="1:16" ht="11.25" customHeight="1">
      <c r="A33" s="674"/>
      <c r="B33" s="114"/>
      <c r="C33" s="112"/>
      <c r="D33" s="113"/>
      <c r="E33" s="114"/>
      <c r="F33" s="33"/>
      <c r="G33" s="674"/>
      <c r="H33" s="114"/>
      <c r="I33" s="112"/>
      <c r="J33" s="113"/>
      <c r="K33" s="114"/>
      <c r="P33" s="21">
        <v>33</v>
      </c>
    </row>
    <row r="34" spans="1:16" ht="11.25" customHeight="1" thickBot="1">
      <c r="A34" s="674"/>
      <c r="B34" s="117"/>
      <c r="C34" s="115"/>
      <c r="D34" s="116"/>
      <c r="E34" s="117"/>
      <c r="F34" s="33"/>
      <c r="G34" s="674"/>
      <c r="H34" s="117"/>
      <c r="I34" s="115"/>
      <c r="J34" s="116"/>
      <c r="K34" s="117"/>
      <c r="P34" s="21">
        <v>34</v>
      </c>
    </row>
    <row r="35" spans="1:16" ht="21" customHeight="1" thickBot="1">
      <c r="A35" s="674"/>
      <c r="B35" s="676" t="s">
        <v>100</v>
      </c>
      <c r="C35" s="677"/>
      <c r="D35" s="30" t="str">
        <f>IF(COUNTA(D7:D34)=0,"",COUNTA(D7:D34))</f>
        <v/>
      </c>
      <c r="E35" s="30" t="str">
        <f>IF(COUNTA(E7:E34)=0,"",COUNTA(E7:E34))</f>
        <v/>
      </c>
      <c r="F35" s="33"/>
      <c r="G35" s="674"/>
      <c r="H35" s="670" t="s">
        <v>100</v>
      </c>
      <c r="I35" s="671"/>
      <c r="J35" s="30" t="str">
        <f>IF(COUNTA(J7:J34)=0,"",COUNTA(J7:J34))</f>
        <v/>
      </c>
      <c r="K35" s="30" t="str">
        <f>IF(COUNTA(K7:K34)=0,"",COUNTA(K7:K34))</f>
        <v/>
      </c>
      <c r="P35" s="21">
        <v>35</v>
      </c>
    </row>
    <row r="36" spans="1:16" ht="21" customHeight="1">
      <c r="A36" s="674"/>
      <c r="B36" s="34" t="s">
        <v>117</v>
      </c>
      <c r="C36" s="38" t="str">
        <f>IF(カッター指導依頼書!K25="","",カッター指導依頼書!K25)</f>
        <v/>
      </c>
      <c r="D36" s="78"/>
      <c r="E36" s="79"/>
      <c r="F36" s="33"/>
      <c r="G36" s="674"/>
      <c r="H36" s="34" t="s">
        <v>117</v>
      </c>
      <c r="I36" s="38" t="str">
        <f>IF(カッター指導依頼書!K27="","",カッター指導依頼書!K27)</f>
        <v/>
      </c>
      <c r="J36" s="78"/>
      <c r="K36" s="79"/>
      <c r="P36" s="21">
        <v>36</v>
      </c>
    </row>
    <row r="37" spans="1:16" ht="21" customHeight="1">
      <c r="A37" s="674"/>
      <c r="B37" s="35" t="s">
        <v>101</v>
      </c>
      <c r="C37" s="39" t="str">
        <f>IF(カッター指導依頼書!K26="","",カッター指導依頼書!K26)</f>
        <v>観察担当者</v>
      </c>
      <c r="D37" s="678"/>
      <c r="E37" s="679"/>
      <c r="F37" s="33"/>
      <c r="G37" s="674"/>
      <c r="H37" s="35" t="s">
        <v>101</v>
      </c>
      <c r="I37" s="39" t="str">
        <f>IF(カッター指導依頼書!K28="","",カッター指導依頼書!K28)</f>
        <v>観察担当者</v>
      </c>
      <c r="J37" s="678"/>
      <c r="K37" s="679"/>
      <c r="P37" s="21">
        <v>37</v>
      </c>
    </row>
    <row r="38" spans="1:16" ht="21" customHeight="1">
      <c r="A38" s="674"/>
      <c r="B38" s="36" t="s">
        <v>117</v>
      </c>
      <c r="C38" s="40" t="str">
        <f>IF(カッター指導依頼書!O25="","",カッター指導依頼書!O25)</f>
        <v/>
      </c>
      <c r="D38" s="78"/>
      <c r="E38" s="79"/>
      <c r="F38" s="33"/>
      <c r="G38" s="674"/>
      <c r="H38" s="36" t="s">
        <v>117</v>
      </c>
      <c r="I38" s="40" t="str">
        <f>IF(カッター指導依頼書!O27="","",カッター指導依頼書!O27)</f>
        <v/>
      </c>
      <c r="J38" s="78"/>
      <c r="K38" s="79"/>
      <c r="P38" s="21">
        <v>38</v>
      </c>
    </row>
    <row r="39" spans="1:16" ht="21" customHeight="1" thickBot="1">
      <c r="A39" s="674"/>
      <c r="B39" s="37" t="s">
        <v>101</v>
      </c>
      <c r="C39" s="39" t="str">
        <f>IF(カッター指導依頼書!O26="","",カッター指導依頼書!O26)</f>
        <v/>
      </c>
      <c r="D39" s="31"/>
      <c r="E39" s="261"/>
      <c r="F39" s="33"/>
      <c r="G39" s="674"/>
      <c r="H39" s="37" t="s">
        <v>101</v>
      </c>
      <c r="I39" s="39" t="str">
        <f>IF(カッター指導依頼書!O28="","",カッター指導依頼書!O28)</f>
        <v/>
      </c>
      <c r="J39" s="31"/>
      <c r="K39" s="261"/>
      <c r="P39" s="21">
        <v>39</v>
      </c>
    </row>
    <row r="40" spans="1:16" ht="21" customHeight="1" thickBot="1">
      <c r="A40" s="675"/>
      <c r="B40" s="680" t="s">
        <v>102</v>
      </c>
      <c r="C40" s="681"/>
      <c r="D40" s="682" t="str">
        <f>IF(COUNTA(D7:E34,D36:E36,D38:E38)=0,"",COUNTA(D7:E34,D36:E36,D38:E38))</f>
        <v/>
      </c>
      <c r="E40" s="683"/>
      <c r="F40" s="47"/>
      <c r="G40" s="675"/>
      <c r="H40" s="684" t="s">
        <v>102</v>
      </c>
      <c r="I40" s="685"/>
      <c r="J40" s="682" t="str">
        <f>IF(COUNTA(J7:K34,J36:K36,J38:K38)=0,"",COUNTA(J7:K34,J36:K36,J38:K38))</f>
        <v/>
      </c>
      <c r="K40" s="683"/>
      <c r="P40" s="21">
        <v>40</v>
      </c>
    </row>
    <row r="41" spans="1:16" ht="21" customHeight="1" thickBot="1">
      <c r="A41" s="22" t="s">
        <v>95</v>
      </c>
      <c r="B41" s="22" t="s">
        <v>96</v>
      </c>
      <c r="C41" s="23" t="s">
        <v>97</v>
      </c>
      <c r="D41" s="82" t="s">
        <v>98</v>
      </c>
      <c r="E41" s="83" t="s">
        <v>99</v>
      </c>
      <c r="F41" s="43"/>
      <c r="G41" s="22" t="s">
        <v>95</v>
      </c>
      <c r="H41" s="22" t="s">
        <v>96</v>
      </c>
      <c r="I41" s="23" t="s">
        <v>97</v>
      </c>
      <c r="J41" s="82" t="s">
        <v>98</v>
      </c>
      <c r="K41" s="83" t="s">
        <v>99</v>
      </c>
      <c r="P41" s="21">
        <v>41</v>
      </c>
    </row>
    <row r="42" spans="1:16" ht="21" customHeight="1">
      <c r="A42" s="672">
        <v>3</v>
      </c>
      <c r="B42" s="24">
        <v>1</v>
      </c>
      <c r="C42" s="77"/>
      <c r="D42" s="78"/>
      <c r="E42" s="79"/>
      <c r="F42" s="33"/>
      <c r="G42" s="672">
        <v>4</v>
      </c>
      <c r="H42" s="25">
        <v>1</v>
      </c>
      <c r="I42" s="77"/>
      <c r="J42" s="78"/>
      <c r="K42" s="79"/>
      <c r="O42" s="118">
        <f>IF(COUNTA(C42:E69,I42:K69)=0,0,P75)</f>
        <v>0</v>
      </c>
      <c r="P42" s="21">
        <v>42</v>
      </c>
    </row>
    <row r="43" spans="1:16" ht="21" customHeight="1">
      <c r="A43" s="673"/>
      <c r="B43" s="26">
        <v>2</v>
      </c>
      <c r="C43" s="77"/>
      <c r="D43" s="78"/>
      <c r="E43" s="79"/>
      <c r="F43" s="33"/>
      <c r="G43" s="673"/>
      <c r="H43" s="27">
        <v>2</v>
      </c>
      <c r="I43" s="77"/>
      <c r="J43" s="78"/>
      <c r="K43" s="79"/>
      <c r="P43" s="21">
        <v>43</v>
      </c>
    </row>
    <row r="44" spans="1:16" ht="21" customHeight="1">
      <c r="A44" s="674" t="s">
        <v>216</v>
      </c>
      <c r="B44" s="26">
        <v>3</v>
      </c>
      <c r="C44" s="77"/>
      <c r="D44" s="78"/>
      <c r="E44" s="79"/>
      <c r="F44" s="33"/>
      <c r="G44" s="674" t="s">
        <v>216</v>
      </c>
      <c r="H44" s="27">
        <v>3</v>
      </c>
      <c r="I44" s="77"/>
      <c r="J44" s="78"/>
      <c r="K44" s="79"/>
      <c r="P44" s="21">
        <v>44</v>
      </c>
    </row>
    <row r="45" spans="1:16" ht="21" customHeight="1">
      <c r="A45" s="674"/>
      <c r="B45" s="26">
        <v>4</v>
      </c>
      <c r="C45" s="77"/>
      <c r="D45" s="78"/>
      <c r="E45" s="79"/>
      <c r="F45" s="33"/>
      <c r="G45" s="674"/>
      <c r="H45" s="27">
        <v>4</v>
      </c>
      <c r="I45" s="77"/>
      <c r="J45" s="78"/>
      <c r="K45" s="79"/>
      <c r="P45" s="21">
        <v>45</v>
      </c>
    </row>
    <row r="46" spans="1:16" ht="21" customHeight="1">
      <c r="A46" s="674"/>
      <c r="B46" s="26">
        <v>5</v>
      </c>
      <c r="C46" s="77"/>
      <c r="D46" s="78"/>
      <c r="E46" s="79"/>
      <c r="F46" s="33"/>
      <c r="G46" s="674"/>
      <c r="H46" s="27">
        <v>5</v>
      </c>
      <c r="I46" s="77"/>
      <c r="J46" s="78"/>
      <c r="K46" s="79"/>
      <c r="P46" s="21">
        <v>46</v>
      </c>
    </row>
    <row r="47" spans="1:16" ht="21" customHeight="1">
      <c r="A47" s="674"/>
      <c r="B47" s="26">
        <v>6</v>
      </c>
      <c r="C47" s="77"/>
      <c r="D47" s="78"/>
      <c r="E47" s="79"/>
      <c r="F47" s="33"/>
      <c r="G47" s="674"/>
      <c r="H47" s="27">
        <v>6</v>
      </c>
      <c r="I47" s="77"/>
      <c r="J47" s="78"/>
      <c r="K47" s="79"/>
      <c r="P47" s="21">
        <v>47</v>
      </c>
    </row>
    <row r="48" spans="1:16" ht="21" customHeight="1">
      <c r="A48" s="674"/>
      <c r="B48" s="26">
        <v>7</v>
      </c>
      <c r="C48" s="77"/>
      <c r="D48" s="78"/>
      <c r="E48" s="79"/>
      <c r="F48" s="33"/>
      <c r="G48" s="674"/>
      <c r="H48" s="27">
        <v>7</v>
      </c>
      <c r="I48" s="77"/>
      <c r="J48" s="78"/>
      <c r="K48" s="79"/>
      <c r="P48" s="21">
        <v>48</v>
      </c>
    </row>
    <row r="49" spans="1:16" ht="21" customHeight="1">
      <c r="A49" s="674"/>
      <c r="B49" s="26">
        <v>8</v>
      </c>
      <c r="C49" s="77"/>
      <c r="D49" s="78"/>
      <c r="E49" s="79"/>
      <c r="F49" s="33"/>
      <c r="G49" s="674"/>
      <c r="H49" s="27">
        <v>8</v>
      </c>
      <c r="I49" s="77"/>
      <c r="J49" s="78"/>
      <c r="K49" s="79"/>
      <c r="P49" s="21">
        <v>49</v>
      </c>
    </row>
    <row r="50" spans="1:16" ht="21" customHeight="1">
      <c r="A50" s="674"/>
      <c r="B50" s="26">
        <v>9</v>
      </c>
      <c r="C50" s="77"/>
      <c r="D50" s="78"/>
      <c r="E50" s="79"/>
      <c r="F50" s="33"/>
      <c r="G50" s="674"/>
      <c r="H50" s="27">
        <v>9</v>
      </c>
      <c r="I50" s="77"/>
      <c r="J50" s="78"/>
      <c r="K50" s="79"/>
      <c r="P50" s="21">
        <v>50</v>
      </c>
    </row>
    <row r="51" spans="1:16" ht="21" customHeight="1">
      <c r="A51" s="674"/>
      <c r="B51" s="26">
        <v>10</v>
      </c>
      <c r="C51" s="77"/>
      <c r="D51" s="78"/>
      <c r="E51" s="79"/>
      <c r="F51" s="33"/>
      <c r="G51" s="674"/>
      <c r="H51" s="27">
        <v>10</v>
      </c>
      <c r="I51" s="77"/>
      <c r="J51" s="78"/>
      <c r="K51" s="79"/>
      <c r="P51" s="21">
        <v>51</v>
      </c>
    </row>
    <row r="52" spans="1:16" ht="21" customHeight="1">
      <c r="A52" s="674"/>
      <c r="B52" s="26">
        <v>11</v>
      </c>
      <c r="C52" s="77"/>
      <c r="D52" s="78"/>
      <c r="E52" s="79"/>
      <c r="F52" s="33"/>
      <c r="G52" s="674"/>
      <c r="H52" s="27">
        <v>11</v>
      </c>
      <c r="I52" s="77"/>
      <c r="J52" s="78"/>
      <c r="K52" s="79"/>
      <c r="P52" s="21">
        <v>52</v>
      </c>
    </row>
    <row r="53" spans="1:16" ht="21" customHeight="1">
      <c r="A53" s="674"/>
      <c r="B53" s="26">
        <v>12</v>
      </c>
      <c r="C53" s="77"/>
      <c r="D53" s="78"/>
      <c r="E53" s="79"/>
      <c r="F53" s="33"/>
      <c r="G53" s="674"/>
      <c r="H53" s="27">
        <v>12</v>
      </c>
      <c r="I53" s="77"/>
      <c r="J53" s="78"/>
      <c r="K53" s="79"/>
      <c r="P53" s="21">
        <v>53</v>
      </c>
    </row>
    <row r="54" spans="1:16" ht="21" customHeight="1">
      <c r="A54" s="674"/>
      <c r="B54" s="26">
        <v>13</v>
      </c>
      <c r="C54" s="77"/>
      <c r="D54" s="78"/>
      <c r="E54" s="79"/>
      <c r="F54" s="33"/>
      <c r="G54" s="674"/>
      <c r="H54" s="27">
        <v>13</v>
      </c>
      <c r="I54" s="77"/>
      <c r="J54" s="78"/>
      <c r="K54" s="79"/>
      <c r="P54" s="21">
        <v>54</v>
      </c>
    </row>
    <row r="55" spans="1:16" ht="21" customHeight="1">
      <c r="A55" s="674"/>
      <c r="B55" s="26">
        <v>14</v>
      </c>
      <c r="C55" s="77"/>
      <c r="D55" s="78"/>
      <c r="E55" s="79"/>
      <c r="F55" s="33"/>
      <c r="G55" s="674"/>
      <c r="H55" s="27">
        <v>14</v>
      </c>
      <c r="I55" s="77"/>
      <c r="J55" s="78"/>
      <c r="K55" s="79"/>
      <c r="P55" s="21">
        <v>55</v>
      </c>
    </row>
    <row r="56" spans="1:16" ht="21" customHeight="1">
      <c r="A56" s="674"/>
      <c r="B56" s="26">
        <v>15</v>
      </c>
      <c r="C56" s="77"/>
      <c r="D56" s="78"/>
      <c r="E56" s="79"/>
      <c r="F56" s="33"/>
      <c r="G56" s="674"/>
      <c r="H56" s="27">
        <v>15</v>
      </c>
      <c r="I56" s="77"/>
      <c r="J56" s="78"/>
      <c r="K56" s="79"/>
      <c r="P56" s="21">
        <v>56</v>
      </c>
    </row>
    <row r="57" spans="1:16" ht="21" customHeight="1">
      <c r="A57" s="674"/>
      <c r="B57" s="26">
        <v>16</v>
      </c>
      <c r="C57" s="77"/>
      <c r="D57" s="78"/>
      <c r="E57" s="79"/>
      <c r="F57" s="33"/>
      <c r="G57" s="674"/>
      <c r="H57" s="27">
        <v>16</v>
      </c>
      <c r="I57" s="77"/>
      <c r="J57" s="78"/>
      <c r="K57" s="79"/>
      <c r="P57" s="21">
        <v>57</v>
      </c>
    </row>
    <row r="58" spans="1:16" ht="21" customHeight="1">
      <c r="A58" s="674"/>
      <c r="B58" s="26">
        <v>17</v>
      </c>
      <c r="C58" s="77"/>
      <c r="D58" s="78"/>
      <c r="E58" s="79"/>
      <c r="F58" s="33"/>
      <c r="G58" s="674"/>
      <c r="H58" s="27">
        <v>17</v>
      </c>
      <c r="I58" s="77"/>
      <c r="J58" s="78"/>
      <c r="K58" s="79"/>
      <c r="P58" s="21">
        <v>58</v>
      </c>
    </row>
    <row r="59" spans="1:16" ht="21" customHeight="1">
      <c r="A59" s="674"/>
      <c r="B59" s="26">
        <v>18</v>
      </c>
      <c r="C59" s="77"/>
      <c r="D59" s="78"/>
      <c r="E59" s="79"/>
      <c r="F59" s="33"/>
      <c r="G59" s="674"/>
      <c r="H59" s="27">
        <v>18</v>
      </c>
      <c r="I59" s="77"/>
      <c r="J59" s="78"/>
      <c r="K59" s="79"/>
      <c r="P59" s="21">
        <v>59</v>
      </c>
    </row>
    <row r="60" spans="1:16" ht="21" customHeight="1">
      <c r="A60" s="674"/>
      <c r="B60" s="26">
        <v>19</v>
      </c>
      <c r="C60" s="77"/>
      <c r="D60" s="78"/>
      <c r="E60" s="79"/>
      <c r="F60" s="33"/>
      <c r="G60" s="674"/>
      <c r="H60" s="27">
        <v>19</v>
      </c>
      <c r="I60" s="77"/>
      <c r="J60" s="78"/>
      <c r="K60" s="79"/>
      <c r="P60" s="21">
        <v>60</v>
      </c>
    </row>
    <row r="61" spans="1:16" ht="21" customHeight="1">
      <c r="A61" s="674"/>
      <c r="B61" s="26">
        <v>20</v>
      </c>
      <c r="C61" s="77"/>
      <c r="D61" s="78"/>
      <c r="E61" s="79"/>
      <c r="F61" s="33"/>
      <c r="G61" s="674"/>
      <c r="H61" s="27">
        <v>20</v>
      </c>
      <c r="I61" s="77"/>
      <c r="J61" s="78"/>
      <c r="K61" s="79"/>
      <c r="P61" s="21">
        <v>61</v>
      </c>
    </row>
    <row r="62" spans="1:16" ht="21" customHeight="1">
      <c r="A62" s="674"/>
      <c r="B62" s="26">
        <v>21</v>
      </c>
      <c r="C62" s="77"/>
      <c r="D62" s="78"/>
      <c r="E62" s="79"/>
      <c r="F62" s="33"/>
      <c r="G62" s="674"/>
      <c r="H62" s="27">
        <v>21</v>
      </c>
      <c r="I62" s="77"/>
      <c r="J62" s="78"/>
      <c r="K62" s="79"/>
      <c r="P62" s="21">
        <v>62</v>
      </c>
    </row>
    <row r="63" spans="1:16" ht="21" customHeight="1">
      <c r="A63" s="674"/>
      <c r="B63" s="26">
        <v>22</v>
      </c>
      <c r="C63" s="80"/>
      <c r="D63" s="78"/>
      <c r="E63" s="79"/>
      <c r="F63" s="33"/>
      <c r="G63" s="674"/>
      <c r="H63" s="27">
        <v>22</v>
      </c>
      <c r="I63" s="80"/>
      <c r="J63" s="78"/>
      <c r="K63" s="79"/>
      <c r="P63" s="21">
        <v>63</v>
      </c>
    </row>
    <row r="64" spans="1:16" ht="21" customHeight="1">
      <c r="A64" s="674"/>
      <c r="B64" s="26">
        <v>23</v>
      </c>
      <c r="C64" s="80"/>
      <c r="D64" s="78"/>
      <c r="E64" s="79"/>
      <c r="F64" s="33"/>
      <c r="G64" s="674"/>
      <c r="H64" s="27">
        <v>23</v>
      </c>
      <c r="I64" s="80"/>
      <c r="J64" s="78"/>
      <c r="K64" s="79"/>
      <c r="P64" s="21">
        <v>64</v>
      </c>
    </row>
    <row r="65" spans="1:16" ht="21" customHeight="1">
      <c r="A65" s="674"/>
      <c r="B65" s="28">
        <v>24</v>
      </c>
      <c r="C65" s="81"/>
      <c r="D65" s="78"/>
      <c r="E65" s="79"/>
      <c r="F65" s="33"/>
      <c r="G65" s="674"/>
      <c r="H65" s="29">
        <v>24</v>
      </c>
      <c r="I65" s="81"/>
      <c r="J65" s="78"/>
      <c r="K65" s="79"/>
      <c r="P65" s="21">
        <v>65</v>
      </c>
    </row>
    <row r="66" spans="1:16" ht="11.25" customHeight="1">
      <c r="A66" s="674"/>
      <c r="B66" s="111"/>
      <c r="C66" s="109"/>
      <c r="D66" s="110"/>
      <c r="E66" s="111"/>
      <c r="F66" s="33"/>
      <c r="G66" s="674"/>
      <c r="H66" s="111"/>
      <c r="I66" s="109"/>
      <c r="J66" s="110"/>
      <c r="K66" s="111"/>
      <c r="P66" s="21">
        <v>66</v>
      </c>
    </row>
    <row r="67" spans="1:16" ht="11.25" customHeight="1">
      <c r="A67" s="674"/>
      <c r="B67" s="114"/>
      <c r="C67" s="112"/>
      <c r="D67" s="113"/>
      <c r="E67" s="114"/>
      <c r="F67" s="33"/>
      <c r="G67" s="674"/>
      <c r="H67" s="114"/>
      <c r="I67" s="112"/>
      <c r="J67" s="113"/>
      <c r="K67" s="114"/>
      <c r="P67" s="21">
        <v>67</v>
      </c>
    </row>
    <row r="68" spans="1:16" ht="11.25" customHeight="1">
      <c r="A68" s="674"/>
      <c r="B68" s="114"/>
      <c r="C68" s="112"/>
      <c r="D68" s="113"/>
      <c r="E68" s="114"/>
      <c r="F68" s="33"/>
      <c r="G68" s="674"/>
      <c r="H68" s="114"/>
      <c r="I68" s="112"/>
      <c r="J68" s="113"/>
      <c r="K68" s="114"/>
      <c r="P68" s="21">
        <v>68</v>
      </c>
    </row>
    <row r="69" spans="1:16" ht="11.25" customHeight="1" thickBot="1">
      <c r="A69" s="674"/>
      <c r="B69" s="117"/>
      <c r="C69" s="115"/>
      <c r="D69" s="116"/>
      <c r="E69" s="117"/>
      <c r="F69" s="33"/>
      <c r="G69" s="674"/>
      <c r="H69" s="117"/>
      <c r="I69" s="115"/>
      <c r="J69" s="116"/>
      <c r="K69" s="117"/>
      <c r="P69" s="21">
        <v>69</v>
      </c>
    </row>
    <row r="70" spans="1:16" ht="21" customHeight="1" thickBot="1">
      <c r="A70" s="674"/>
      <c r="B70" s="676" t="s">
        <v>100</v>
      </c>
      <c r="C70" s="677"/>
      <c r="D70" s="30" t="str">
        <f>IF(COUNTA(D42:D69)=0,"",COUNTA(D42:D69))</f>
        <v/>
      </c>
      <c r="E70" s="30" t="str">
        <f>IF(COUNTA(E42:E69)=0,"",COUNTA(E42:E69))</f>
        <v/>
      </c>
      <c r="F70" s="33"/>
      <c r="G70" s="674"/>
      <c r="H70" s="670" t="s">
        <v>100</v>
      </c>
      <c r="I70" s="671"/>
      <c r="J70" s="30" t="str">
        <f>IF(COUNTA(J42:J69)=0,"",COUNTA(J42:J69))</f>
        <v/>
      </c>
      <c r="K70" s="30" t="str">
        <f>IF(COUNTA(K42:K69)=0,"",COUNTA(K42:K69))</f>
        <v/>
      </c>
      <c r="P70" s="21">
        <v>70</v>
      </c>
    </row>
    <row r="71" spans="1:16" ht="21" customHeight="1">
      <c r="A71" s="674"/>
      <c r="B71" s="34" t="s">
        <v>117</v>
      </c>
      <c r="C71" s="38" t="str">
        <f>IF(カッター指導依頼書!K29="","",カッター指導依頼書!K29)</f>
        <v/>
      </c>
      <c r="D71" s="78"/>
      <c r="E71" s="79"/>
      <c r="F71" s="33"/>
      <c r="G71" s="674"/>
      <c r="H71" s="34" t="s">
        <v>117</v>
      </c>
      <c r="I71" s="38" t="str">
        <f>IF(カッター指導依頼書!K31="","",カッター指導依頼書!K31)</f>
        <v/>
      </c>
      <c r="J71" s="78"/>
      <c r="K71" s="79"/>
      <c r="P71" s="21">
        <v>71</v>
      </c>
    </row>
    <row r="72" spans="1:16" ht="21" customHeight="1">
      <c r="A72" s="674"/>
      <c r="B72" s="35" t="s">
        <v>101</v>
      </c>
      <c r="C72" s="39" t="str">
        <f>IF(カッター指導依頼書!K30="","",カッター指導依頼書!K30)</f>
        <v>観察担当者</v>
      </c>
      <c r="D72" s="678"/>
      <c r="E72" s="679"/>
      <c r="F72" s="33"/>
      <c r="G72" s="674"/>
      <c r="H72" s="35" t="s">
        <v>101</v>
      </c>
      <c r="I72" s="39" t="str">
        <f>IF(カッター指導依頼書!K34="","",カッター指導依頼書!K32)</f>
        <v>観察担当者</v>
      </c>
      <c r="J72" s="678"/>
      <c r="K72" s="679"/>
      <c r="P72" s="21">
        <v>72</v>
      </c>
    </row>
    <row r="73" spans="1:16" ht="21" customHeight="1">
      <c r="A73" s="674"/>
      <c r="B73" s="36" t="s">
        <v>117</v>
      </c>
      <c r="C73" s="40" t="str">
        <f>IF(カッター指導依頼書!O29="","",カッター指導依頼書!O29)</f>
        <v/>
      </c>
      <c r="D73" s="78"/>
      <c r="E73" s="79"/>
      <c r="F73" s="33"/>
      <c r="G73" s="674"/>
      <c r="H73" s="36" t="s">
        <v>117</v>
      </c>
      <c r="I73" s="40" t="str">
        <f>IF(カッター指導依頼書!O31="","",カッター指導依頼書!O31)</f>
        <v/>
      </c>
      <c r="J73" s="78"/>
      <c r="K73" s="79"/>
      <c r="P73" s="21">
        <v>73</v>
      </c>
    </row>
    <row r="74" spans="1:16" ht="21" customHeight="1" thickBot="1">
      <c r="A74" s="674"/>
      <c r="B74" s="37" t="s">
        <v>101</v>
      </c>
      <c r="C74" s="39" t="str">
        <f>IF(カッター指導依頼書!O30="","",カッター指導依頼書!O30)</f>
        <v/>
      </c>
      <c r="D74" s="31"/>
      <c r="E74" s="261"/>
      <c r="F74" s="33"/>
      <c r="G74" s="674"/>
      <c r="H74" s="37" t="s">
        <v>101</v>
      </c>
      <c r="I74" s="39" t="str">
        <f>IF(カッター指導依頼書!O32="","",カッター指導依頼書!O32)</f>
        <v/>
      </c>
      <c r="J74" s="31"/>
      <c r="K74" s="261"/>
      <c r="P74" s="21">
        <v>74</v>
      </c>
    </row>
    <row r="75" spans="1:16" ht="21" customHeight="1" thickBot="1">
      <c r="A75" s="675"/>
      <c r="B75" s="680" t="s">
        <v>102</v>
      </c>
      <c r="C75" s="681"/>
      <c r="D75" s="682" t="str">
        <f>IF(COUNTA(D42:E69,D71:E71,D73:E73)=0,"",COUNTA(D42:E69,D71:E71,D73:E73))</f>
        <v/>
      </c>
      <c r="E75" s="683"/>
      <c r="F75" s="47"/>
      <c r="G75" s="675"/>
      <c r="H75" s="684" t="s">
        <v>102</v>
      </c>
      <c r="I75" s="685"/>
      <c r="J75" s="682" t="str">
        <f>IF(COUNTA(J42:K69,J71:K71,J73:K73)=0,"",COUNTA(J42:K69,J71:K71,J73:K73))</f>
        <v/>
      </c>
      <c r="K75" s="683"/>
      <c r="P75" s="21">
        <v>75</v>
      </c>
    </row>
    <row r="76" spans="1:16" ht="21" customHeight="1" thickBot="1">
      <c r="A76" s="22" t="s">
        <v>95</v>
      </c>
      <c r="B76" s="22" t="s">
        <v>96</v>
      </c>
      <c r="C76" s="23" t="s">
        <v>97</v>
      </c>
      <c r="D76" s="82" t="s">
        <v>98</v>
      </c>
      <c r="E76" s="83" t="s">
        <v>99</v>
      </c>
      <c r="F76" s="43"/>
      <c r="G76" s="22" t="s">
        <v>95</v>
      </c>
      <c r="H76" s="22" t="s">
        <v>96</v>
      </c>
      <c r="I76" s="23" t="s">
        <v>97</v>
      </c>
      <c r="J76" s="82" t="s">
        <v>98</v>
      </c>
      <c r="K76" s="83" t="s">
        <v>99</v>
      </c>
      <c r="P76" s="21">
        <v>76</v>
      </c>
    </row>
    <row r="77" spans="1:16" ht="21" customHeight="1">
      <c r="A77" s="672">
        <v>5</v>
      </c>
      <c r="B77" s="24">
        <v>1</v>
      </c>
      <c r="C77" s="77"/>
      <c r="D77" s="78"/>
      <c r="E77" s="79"/>
      <c r="F77" s="33"/>
      <c r="G77" s="672">
        <v>6</v>
      </c>
      <c r="H77" s="25">
        <v>1</v>
      </c>
      <c r="I77" s="77"/>
      <c r="J77" s="78"/>
      <c r="K77" s="79"/>
      <c r="O77" s="118">
        <f>IF(COUNTA(C77:E104,I77:K104)=0,0,P110)</f>
        <v>0</v>
      </c>
      <c r="P77" s="21">
        <v>77</v>
      </c>
    </row>
    <row r="78" spans="1:16" ht="21" customHeight="1">
      <c r="A78" s="673"/>
      <c r="B78" s="26">
        <v>2</v>
      </c>
      <c r="C78" s="77"/>
      <c r="D78" s="78"/>
      <c r="E78" s="79"/>
      <c r="F78" s="33"/>
      <c r="G78" s="673"/>
      <c r="H78" s="27">
        <v>2</v>
      </c>
      <c r="I78" s="77"/>
      <c r="J78" s="78"/>
      <c r="K78" s="79"/>
      <c r="P78" s="21">
        <v>78</v>
      </c>
    </row>
    <row r="79" spans="1:16" ht="21" customHeight="1">
      <c r="A79" s="674" t="s">
        <v>216</v>
      </c>
      <c r="B79" s="26">
        <v>3</v>
      </c>
      <c r="C79" s="77"/>
      <c r="D79" s="78"/>
      <c r="E79" s="79"/>
      <c r="F79" s="33"/>
      <c r="G79" s="674" t="s">
        <v>216</v>
      </c>
      <c r="H79" s="27">
        <v>3</v>
      </c>
      <c r="I79" s="77"/>
      <c r="J79" s="78"/>
      <c r="K79" s="79"/>
      <c r="P79" s="21">
        <v>79</v>
      </c>
    </row>
    <row r="80" spans="1:16" ht="21" customHeight="1">
      <c r="A80" s="674"/>
      <c r="B80" s="26">
        <v>4</v>
      </c>
      <c r="C80" s="77"/>
      <c r="D80" s="78"/>
      <c r="E80" s="79"/>
      <c r="F80" s="33"/>
      <c r="G80" s="674"/>
      <c r="H80" s="27">
        <v>4</v>
      </c>
      <c r="I80" s="77"/>
      <c r="J80" s="78"/>
      <c r="K80" s="79"/>
      <c r="P80" s="21">
        <v>80</v>
      </c>
    </row>
    <row r="81" spans="1:16" ht="21" customHeight="1">
      <c r="A81" s="674"/>
      <c r="B81" s="26">
        <v>5</v>
      </c>
      <c r="C81" s="77"/>
      <c r="D81" s="78"/>
      <c r="E81" s="79"/>
      <c r="F81" s="33"/>
      <c r="G81" s="674"/>
      <c r="H81" s="27">
        <v>5</v>
      </c>
      <c r="I81" s="77"/>
      <c r="J81" s="78"/>
      <c r="K81" s="79"/>
      <c r="P81" s="21">
        <v>81</v>
      </c>
    </row>
    <row r="82" spans="1:16" ht="21" customHeight="1">
      <c r="A82" s="674"/>
      <c r="B82" s="26">
        <v>6</v>
      </c>
      <c r="C82" s="77"/>
      <c r="D82" s="78"/>
      <c r="E82" s="79"/>
      <c r="F82" s="33"/>
      <c r="G82" s="674"/>
      <c r="H82" s="27">
        <v>6</v>
      </c>
      <c r="I82" s="77"/>
      <c r="J82" s="78"/>
      <c r="K82" s="79"/>
      <c r="P82" s="21">
        <v>82</v>
      </c>
    </row>
    <row r="83" spans="1:16" ht="21" customHeight="1">
      <c r="A83" s="674"/>
      <c r="B83" s="26">
        <v>7</v>
      </c>
      <c r="C83" s="77"/>
      <c r="D83" s="78"/>
      <c r="E83" s="79"/>
      <c r="F83" s="33"/>
      <c r="G83" s="674"/>
      <c r="H83" s="27">
        <v>7</v>
      </c>
      <c r="I83" s="77"/>
      <c r="J83" s="78"/>
      <c r="K83" s="79"/>
      <c r="P83" s="21">
        <v>83</v>
      </c>
    </row>
    <row r="84" spans="1:16" ht="21" customHeight="1">
      <c r="A84" s="674"/>
      <c r="B84" s="26">
        <v>8</v>
      </c>
      <c r="C84" s="77"/>
      <c r="D84" s="78"/>
      <c r="E84" s="79"/>
      <c r="F84" s="33"/>
      <c r="G84" s="674"/>
      <c r="H84" s="27">
        <v>8</v>
      </c>
      <c r="I84" s="77"/>
      <c r="J84" s="78"/>
      <c r="K84" s="79"/>
      <c r="P84" s="21">
        <v>84</v>
      </c>
    </row>
    <row r="85" spans="1:16" ht="21" customHeight="1">
      <c r="A85" s="674"/>
      <c r="B85" s="26">
        <v>9</v>
      </c>
      <c r="C85" s="77"/>
      <c r="D85" s="78"/>
      <c r="E85" s="79"/>
      <c r="F85" s="33"/>
      <c r="G85" s="674"/>
      <c r="H85" s="27">
        <v>9</v>
      </c>
      <c r="I85" s="77"/>
      <c r="J85" s="78"/>
      <c r="K85" s="79"/>
      <c r="P85" s="21">
        <v>85</v>
      </c>
    </row>
    <row r="86" spans="1:16" ht="21" customHeight="1">
      <c r="A86" s="674"/>
      <c r="B86" s="26">
        <v>10</v>
      </c>
      <c r="C86" s="77"/>
      <c r="D86" s="78"/>
      <c r="E86" s="79"/>
      <c r="F86" s="33"/>
      <c r="G86" s="674"/>
      <c r="H86" s="27">
        <v>10</v>
      </c>
      <c r="I86" s="77"/>
      <c r="J86" s="78"/>
      <c r="K86" s="79"/>
      <c r="P86" s="21">
        <v>86</v>
      </c>
    </row>
    <row r="87" spans="1:16" ht="21" customHeight="1">
      <c r="A87" s="674"/>
      <c r="B87" s="26">
        <v>11</v>
      </c>
      <c r="C87" s="77"/>
      <c r="D87" s="78"/>
      <c r="E87" s="79"/>
      <c r="F87" s="33"/>
      <c r="G87" s="674"/>
      <c r="H87" s="27">
        <v>11</v>
      </c>
      <c r="I87" s="77"/>
      <c r="J87" s="78"/>
      <c r="K87" s="79"/>
      <c r="P87" s="21">
        <v>87</v>
      </c>
    </row>
    <row r="88" spans="1:16" ht="21" customHeight="1">
      <c r="A88" s="674"/>
      <c r="B88" s="26">
        <v>12</v>
      </c>
      <c r="C88" s="77"/>
      <c r="D88" s="78"/>
      <c r="E88" s="79"/>
      <c r="F88" s="33"/>
      <c r="G88" s="674"/>
      <c r="H88" s="27">
        <v>12</v>
      </c>
      <c r="I88" s="77"/>
      <c r="J88" s="78"/>
      <c r="K88" s="79"/>
      <c r="P88" s="21">
        <v>88</v>
      </c>
    </row>
    <row r="89" spans="1:16" ht="21" customHeight="1">
      <c r="A89" s="674"/>
      <c r="B89" s="26">
        <v>13</v>
      </c>
      <c r="C89" s="77"/>
      <c r="D89" s="78"/>
      <c r="E89" s="79"/>
      <c r="F89" s="33"/>
      <c r="G89" s="674"/>
      <c r="H89" s="27">
        <v>13</v>
      </c>
      <c r="I89" s="77"/>
      <c r="J89" s="78"/>
      <c r="K89" s="79"/>
      <c r="P89" s="21">
        <v>89</v>
      </c>
    </row>
    <row r="90" spans="1:16" ht="21" customHeight="1">
      <c r="A90" s="674"/>
      <c r="B90" s="26">
        <v>14</v>
      </c>
      <c r="C90" s="77"/>
      <c r="D90" s="78"/>
      <c r="E90" s="79"/>
      <c r="F90" s="33"/>
      <c r="G90" s="674"/>
      <c r="H90" s="27">
        <v>14</v>
      </c>
      <c r="I90" s="77"/>
      <c r="J90" s="78"/>
      <c r="K90" s="79"/>
      <c r="P90" s="21">
        <v>90</v>
      </c>
    </row>
    <row r="91" spans="1:16" ht="21" customHeight="1">
      <c r="A91" s="674"/>
      <c r="B91" s="26">
        <v>15</v>
      </c>
      <c r="C91" s="77"/>
      <c r="D91" s="78"/>
      <c r="E91" s="79"/>
      <c r="F91" s="33"/>
      <c r="G91" s="674"/>
      <c r="H91" s="27">
        <v>15</v>
      </c>
      <c r="I91" s="77"/>
      <c r="J91" s="78"/>
      <c r="K91" s="79"/>
      <c r="P91" s="21">
        <v>91</v>
      </c>
    </row>
    <row r="92" spans="1:16" ht="21" customHeight="1">
      <c r="A92" s="674"/>
      <c r="B92" s="26">
        <v>16</v>
      </c>
      <c r="C92" s="77"/>
      <c r="D92" s="78"/>
      <c r="E92" s="79"/>
      <c r="F92" s="33"/>
      <c r="G92" s="674"/>
      <c r="H92" s="27">
        <v>16</v>
      </c>
      <c r="I92" s="77"/>
      <c r="J92" s="78"/>
      <c r="K92" s="79"/>
      <c r="P92" s="21">
        <v>92</v>
      </c>
    </row>
    <row r="93" spans="1:16" ht="21" customHeight="1">
      <c r="A93" s="674"/>
      <c r="B93" s="26">
        <v>17</v>
      </c>
      <c r="C93" s="77"/>
      <c r="D93" s="78"/>
      <c r="E93" s="79"/>
      <c r="F93" s="33"/>
      <c r="G93" s="674"/>
      <c r="H93" s="27">
        <v>17</v>
      </c>
      <c r="I93" s="77"/>
      <c r="J93" s="78"/>
      <c r="K93" s="79"/>
      <c r="P93" s="21">
        <v>93</v>
      </c>
    </row>
    <row r="94" spans="1:16" ht="21" customHeight="1">
      <c r="A94" s="674"/>
      <c r="B94" s="26">
        <v>18</v>
      </c>
      <c r="C94" s="77"/>
      <c r="D94" s="78"/>
      <c r="E94" s="79"/>
      <c r="F94" s="33"/>
      <c r="G94" s="674"/>
      <c r="H94" s="27">
        <v>18</v>
      </c>
      <c r="I94" s="77"/>
      <c r="J94" s="78"/>
      <c r="K94" s="79"/>
      <c r="P94" s="21">
        <v>94</v>
      </c>
    </row>
    <row r="95" spans="1:16" ht="21" customHeight="1">
      <c r="A95" s="674"/>
      <c r="B95" s="26">
        <v>19</v>
      </c>
      <c r="C95" s="77"/>
      <c r="D95" s="78"/>
      <c r="E95" s="79"/>
      <c r="F95" s="33"/>
      <c r="G95" s="674"/>
      <c r="H95" s="27">
        <v>19</v>
      </c>
      <c r="I95" s="77"/>
      <c r="J95" s="78"/>
      <c r="K95" s="79"/>
      <c r="P95" s="21">
        <v>95</v>
      </c>
    </row>
    <row r="96" spans="1:16" ht="21" customHeight="1">
      <c r="A96" s="674"/>
      <c r="B96" s="26">
        <v>20</v>
      </c>
      <c r="C96" s="77"/>
      <c r="D96" s="78"/>
      <c r="E96" s="79"/>
      <c r="F96" s="33"/>
      <c r="G96" s="674"/>
      <c r="H96" s="27">
        <v>20</v>
      </c>
      <c r="I96" s="77"/>
      <c r="J96" s="78"/>
      <c r="K96" s="79"/>
      <c r="P96" s="21">
        <v>96</v>
      </c>
    </row>
    <row r="97" spans="1:16" ht="21" customHeight="1">
      <c r="A97" s="674"/>
      <c r="B97" s="26">
        <v>21</v>
      </c>
      <c r="C97" s="77"/>
      <c r="D97" s="78"/>
      <c r="E97" s="79"/>
      <c r="F97" s="33"/>
      <c r="G97" s="674"/>
      <c r="H97" s="27">
        <v>21</v>
      </c>
      <c r="I97" s="77"/>
      <c r="J97" s="78"/>
      <c r="K97" s="79"/>
      <c r="P97" s="21">
        <v>97</v>
      </c>
    </row>
    <row r="98" spans="1:16" ht="21" customHeight="1">
      <c r="A98" s="674"/>
      <c r="B98" s="26">
        <v>22</v>
      </c>
      <c r="C98" s="80"/>
      <c r="D98" s="78"/>
      <c r="E98" s="79"/>
      <c r="F98" s="33"/>
      <c r="G98" s="674"/>
      <c r="H98" s="27">
        <v>22</v>
      </c>
      <c r="I98" s="80"/>
      <c r="J98" s="78"/>
      <c r="K98" s="79"/>
      <c r="P98" s="21">
        <v>98</v>
      </c>
    </row>
    <row r="99" spans="1:16" ht="21" customHeight="1">
      <c r="A99" s="674"/>
      <c r="B99" s="26">
        <v>23</v>
      </c>
      <c r="C99" s="80"/>
      <c r="D99" s="78"/>
      <c r="E99" s="79"/>
      <c r="F99" s="33"/>
      <c r="G99" s="674"/>
      <c r="H99" s="27">
        <v>23</v>
      </c>
      <c r="I99" s="80"/>
      <c r="J99" s="78"/>
      <c r="K99" s="79"/>
      <c r="P99" s="21">
        <v>99</v>
      </c>
    </row>
    <row r="100" spans="1:16" ht="21" customHeight="1">
      <c r="A100" s="674"/>
      <c r="B100" s="28">
        <v>24</v>
      </c>
      <c r="C100" s="81"/>
      <c r="D100" s="78"/>
      <c r="E100" s="79"/>
      <c r="F100" s="33"/>
      <c r="G100" s="674"/>
      <c r="H100" s="29">
        <v>24</v>
      </c>
      <c r="I100" s="81"/>
      <c r="J100" s="78"/>
      <c r="K100" s="79"/>
      <c r="P100" s="21">
        <v>100</v>
      </c>
    </row>
    <row r="101" spans="1:16" ht="11.25" customHeight="1">
      <c r="A101" s="674"/>
      <c r="B101" s="111"/>
      <c r="C101" s="109"/>
      <c r="D101" s="110"/>
      <c r="E101" s="111"/>
      <c r="F101" s="33"/>
      <c r="G101" s="674"/>
      <c r="H101" s="111"/>
      <c r="I101" s="109"/>
      <c r="J101" s="110"/>
      <c r="K101" s="111"/>
      <c r="P101" s="21">
        <v>101</v>
      </c>
    </row>
    <row r="102" spans="1:16" ht="11.25" customHeight="1">
      <c r="A102" s="674"/>
      <c r="B102" s="114"/>
      <c r="C102" s="112"/>
      <c r="D102" s="113"/>
      <c r="E102" s="114"/>
      <c r="F102" s="33"/>
      <c r="G102" s="674"/>
      <c r="H102" s="114"/>
      <c r="I102" s="112"/>
      <c r="J102" s="113"/>
      <c r="K102" s="114"/>
      <c r="P102" s="21">
        <v>102</v>
      </c>
    </row>
    <row r="103" spans="1:16" ht="11.25" customHeight="1">
      <c r="A103" s="674"/>
      <c r="B103" s="114"/>
      <c r="C103" s="112"/>
      <c r="D103" s="113"/>
      <c r="E103" s="114"/>
      <c r="F103" s="33"/>
      <c r="G103" s="674"/>
      <c r="H103" s="114"/>
      <c r="I103" s="112"/>
      <c r="J103" s="113"/>
      <c r="K103" s="114"/>
      <c r="P103" s="21">
        <v>103</v>
      </c>
    </row>
    <row r="104" spans="1:16" ht="11.25" customHeight="1" thickBot="1">
      <c r="A104" s="674"/>
      <c r="B104" s="117"/>
      <c r="C104" s="115"/>
      <c r="D104" s="116"/>
      <c r="E104" s="117"/>
      <c r="F104" s="33"/>
      <c r="G104" s="674"/>
      <c r="H104" s="117"/>
      <c r="I104" s="115"/>
      <c r="J104" s="116"/>
      <c r="K104" s="117"/>
      <c r="P104" s="21">
        <v>104</v>
      </c>
    </row>
    <row r="105" spans="1:16" ht="21" customHeight="1" thickBot="1">
      <c r="A105" s="674"/>
      <c r="B105" s="676" t="s">
        <v>100</v>
      </c>
      <c r="C105" s="677"/>
      <c r="D105" s="30" t="str">
        <f>IF(COUNTA(D77:D104)=0,"",COUNTA(D77:D104))</f>
        <v/>
      </c>
      <c r="E105" s="30" t="str">
        <f>IF(COUNTA(E77:E104)=0,"",COUNTA(E77:E104))</f>
        <v/>
      </c>
      <c r="F105" s="33"/>
      <c r="G105" s="674"/>
      <c r="H105" s="670" t="s">
        <v>100</v>
      </c>
      <c r="I105" s="671"/>
      <c r="J105" s="30" t="str">
        <f>IF(COUNTA(J77:J104)=0,"",COUNTA(J77:J104))</f>
        <v/>
      </c>
      <c r="K105" s="30" t="str">
        <f>IF(COUNTA(K77:K104)=0,"",COUNTA(K77:K104))</f>
        <v/>
      </c>
      <c r="P105" s="21">
        <v>105</v>
      </c>
    </row>
    <row r="106" spans="1:16" ht="21" customHeight="1">
      <c r="A106" s="674"/>
      <c r="B106" s="34" t="s">
        <v>117</v>
      </c>
      <c r="C106" s="38" t="str">
        <f>IF(カッター指導依頼書!K33="","",カッター指導依頼書!K33)</f>
        <v/>
      </c>
      <c r="D106" s="78"/>
      <c r="E106" s="79"/>
      <c r="F106" s="33"/>
      <c r="G106" s="674"/>
      <c r="H106" s="34" t="s">
        <v>117</v>
      </c>
      <c r="I106" s="38" t="str">
        <f>IF(カッター指導依頼書!K35="","",カッター指導依頼書!K35)</f>
        <v/>
      </c>
      <c r="J106" s="78"/>
      <c r="K106" s="79"/>
      <c r="P106" s="21">
        <v>106</v>
      </c>
    </row>
    <row r="107" spans="1:16" ht="21" customHeight="1">
      <c r="A107" s="674"/>
      <c r="B107" s="35" t="s">
        <v>101</v>
      </c>
      <c r="C107" s="39" t="str">
        <f>IF(カッター指導依頼書!K34="","",カッター指導依頼書!K34)</f>
        <v>観察担当者</v>
      </c>
      <c r="D107" s="678"/>
      <c r="E107" s="679"/>
      <c r="F107" s="33"/>
      <c r="G107" s="674"/>
      <c r="H107" s="35" t="s">
        <v>101</v>
      </c>
      <c r="I107" s="39" t="str">
        <f>IF(カッター指導依頼書!K36="","",カッター指導依頼書!K36)</f>
        <v>観察担当者</v>
      </c>
      <c r="J107" s="678"/>
      <c r="K107" s="679"/>
      <c r="P107" s="21">
        <v>107</v>
      </c>
    </row>
    <row r="108" spans="1:16" ht="21" customHeight="1">
      <c r="A108" s="674"/>
      <c r="B108" s="36" t="s">
        <v>117</v>
      </c>
      <c r="C108" s="40" t="str">
        <f>IF(カッター指導依頼書!O33="","",カッター指導依頼書!O33)</f>
        <v/>
      </c>
      <c r="D108" s="78"/>
      <c r="E108" s="79"/>
      <c r="F108" s="33"/>
      <c r="G108" s="674"/>
      <c r="H108" s="36" t="s">
        <v>117</v>
      </c>
      <c r="I108" s="40" t="str">
        <f>IF(カッター指導依頼書!O35="","",カッター指導依頼書!O35)</f>
        <v/>
      </c>
      <c r="J108" s="78"/>
      <c r="K108" s="79"/>
      <c r="P108" s="21">
        <v>108</v>
      </c>
    </row>
    <row r="109" spans="1:16" ht="21" customHeight="1" thickBot="1">
      <c r="A109" s="674"/>
      <c r="B109" s="37" t="s">
        <v>101</v>
      </c>
      <c r="C109" s="39" t="str">
        <f>IF(カッター指導依頼書!O34="","",カッター指導依頼書!O34)</f>
        <v/>
      </c>
      <c r="D109" s="31"/>
      <c r="E109" s="261"/>
      <c r="F109" s="33"/>
      <c r="G109" s="674"/>
      <c r="H109" s="37" t="s">
        <v>101</v>
      </c>
      <c r="I109" s="39" t="str">
        <f>IF(カッター指導依頼書!O36="","",カッター指導依頼書!O36)</f>
        <v/>
      </c>
      <c r="J109" s="31"/>
      <c r="K109" s="261"/>
      <c r="P109" s="21">
        <v>109</v>
      </c>
    </row>
    <row r="110" spans="1:16" ht="21" customHeight="1" thickBot="1">
      <c r="A110" s="675"/>
      <c r="B110" s="680" t="s">
        <v>102</v>
      </c>
      <c r="C110" s="681"/>
      <c r="D110" s="682" t="str">
        <f>IF(COUNTA(D77:E104,D106:E106,D108:E108)=0,"",COUNTA(D77:E104,D106:E106,D108:E108))</f>
        <v/>
      </c>
      <c r="E110" s="683"/>
      <c r="F110" s="47"/>
      <c r="G110" s="675"/>
      <c r="H110" s="684" t="s">
        <v>102</v>
      </c>
      <c r="I110" s="685"/>
      <c r="J110" s="682" t="str">
        <f>IF(COUNTA(J77:K104,J106:K106,J108:K108)=0,"",COUNTA(J77:K104,J106:K106,J108:K108))</f>
        <v/>
      </c>
      <c r="K110" s="683"/>
      <c r="P110" s="21">
        <v>110</v>
      </c>
    </row>
  </sheetData>
  <sheetProtection sheet="1" selectLockedCells="1"/>
  <mergeCells count="46">
    <mergeCell ref="M3:N4"/>
    <mergeCell ref="M1:N2"/>
    <mergeCell ref="J5:K5"/>
    <mergeCell ref="J107:K107"/>
    <mergeCell ref="B110:C110"/>
    <mergeCell ref="D110:E110"/>
    <mergeCell ref="H110:I110"/>
    <mergeCell ref="J110:K110"/>
    <mergeCell ref="J72:K72"/>
    <mergeCell ref="B75:C75"/>
    <mergeCell ref="D75:E75"/>
    <mergeCell ref="H75:I75"/>
    <mergeCell ref="J75:K75"/>
    <mergeCell ref="D5:G5"/>
    <mergeCell ref="J37:K37"/>
    <mergeCell ref="J40:K40"/>
    <mergeCell ref="B105:C105"/>
    <mergeCell ref="H105:I105"/>
    <mergeCell ref="D107:E107"/>
    <mergeCell ref="A77:A78"/>
    <mergeCell ref="A79:A110"/>
    <mergeCell ref="G77:G78"/>
    <mergeCell ref="G79:G110"/>
    <mergeCell ref="D72:E72"/>
    <mergeCell ref="A42:A43"/>
    <mergeCell ref="A44:A75"/>
    <mergeCell ref="G42:G43"/>
    <mergeCell ref="G44:G75"/>
    <mergeCell ref="B70:C70"/>
    <mergeCell ref="H70:I70"/>
    <mergeCell ref="A7:A8"/>
    <mergeCell ref="A9:A40"/>
    <mergeCell ref="G7:G8"/>
    <mergeCell ref="G9:G40"/>
    <mergeCell ref="B35:C35"/>
    <mergeCell ref="H35:I35"/>
    <mergeCell ref="D37:E37"/>
    <mergeCell ref="B40:C40"/>
    <mergeCell ref="D40:E40"/>
    <mergeCell ref="H40:I40"/>
    <mergeCell ref="C1:G1"/>
    <mergeCell ref="A1:B1"/>
    <mergeCell ref="I2:K2"/>
    <mergeCell ref="I1:J1"/>
    <mergeCell ref="A3:C4"/>
    <mergeCell ref="D3:I4"/>
  </mergeCells>
  <phoneticPr fontId="2"/>
  <conditionalFormatting sqref="C1:G1">
    <cfRule type="containsText" dxfId="66" priority="1" operator="containsText" text="利用申込書の「はじめに！」シートからコピーして">
      <formula>NOT(ISERROR(SEARCH("利用申込書の「はじめに！」シートからコピーして",C1)))</formula>
    </cfRule>
  </conditionalFormatting>
  <dataValidations count="5">
    <dataValidation type="list" allowBlank="1" showInputMessage="1" showErrorMessage="1" sqref="WUJ983083:WUK983083 ID36:IE36 RZ36:SA36 ABV36:ABW36 ALR36:ALS36 AVN36:AVO36 BFJ36:BFK36 BPF36:BPG36 BZB36:BZC36 CIX36:CIY36 CST36:CSU36 DCP36:DCQ36 DML36:DMM36 DWH36:DWI36 EGD36:EGE36 EPZ36:EQA36 EZV36:EZW36 FJR36:FJS36 FTN36:FTO36 GDJ36:GDK36 GNF36:GNG36 GXB36:GXC36 HGX36:HGY36 HQT36:HQU36 IAP36:IAQ36 IKL36:IKM36 IUH36:IUI36 JED36:JEE36 JNZ36:JOA36 JXV36:JXW36 KHR36:KHS36 KRN36:KRO36 LBJ36:LBK36 LLF36:LLG36 LVB36:LVC36 MEX36:MEY36 MOT36:MOU36 MYP36:MYQ36 NIL36:NIM36 NSH36:NSI36 OCD36:OCE36 OLZ36:OMA36 OVV36:OVW36 PFR36:PFS36 PPN36:PPO36 PZJ36:PZK36 QJF36:QJG36 QTB36:QTC36 RCX36:RCY36 RMT36:RMU36 RWP36:RWQ36 SGL36:SGM36 SQH36:SQI36 TAD36:TAE36 TJZ36:TKA36 TTV36:TTW36 UDR36:UDS36 UNN36:UNO36 UXJ36:UXK36 VHF36:VHG36 VRB36:VRC36 WAX36:WAY36 WKT36:WKU36 WUP36:WUQ36 J65579:K65579 ID65579:IE65579 RZ65579:SA65579 ABV65579:ABW65579 ALR65579:ALS65579 AVN65579:AVO65579 BFJ65579:BFK65579 BPF65579:BPG65579 BZB65579:BZC65579 CIX65579:CIY65579 CST65579:CSU65579 DCP65579:DCQ65579 DML65579:DMM65579 DWH65579:DWI65579 EGD65579:EGE65579 EPZ65579:EQA65579 EZV65579:EZW65579 FJR65579:FJS65579 FTN65579:FTO65579 GDJ65579:GDK65579 GNF65579:GNG65579 GXB65579:GXC65579 HGX65579:HGY65579 HQT65579:HQU65579 IAP65579:IAQ65579 IKL65579:IKM65579 IUH65579:IUI65579 JED65579:JEE65579 JNZ65579:JOA65579 JXV65579:JXW65579 KHR65579:KHS65579 KRN65579:KRO65579 LBJ65579:LBK65579 LLF65579:LLG65579 LVB65579:LVC65579 MEX65579:MEY65579 MOT65579:MOU65579 MYP65579:MYQ65579 NIL65579:NIM65579 NSH65579:NSI65579 OCD65579:OCE65579 OLZ65579:OMA65579 OVV65579:OVW65579 PFR65579:PFS65579 PPN65579:PPO65579 PZJ65579:PZK65579 QJF65579:QJG65579 QTB65579:QTC65579 RCX65579:RCY65579 RMT65579:RMU65579 RWP65579:RWQ65579 SGL65579:SGM65579 SQH65579:SQI65579 TAD65579:TAE65579 TJZ65579:TKA65579 TTV65579:TTW65579 UDR65579:UDS65579 UNN65579:UNO65579 UXJ65579:UXK65579 VHF65579:VHG65579 VRB65579:VRC65579 WAX65579:WAY65579 WKT65579:WKU65579 WUP65579:WUQ65579 J131115:K131115 ID131115:IE131115 RZ131115:SA131115 ABV131115:ABW131115 ALR131115:ALS131115 AVN131115:AVO131115 BFJ131115:BFK131115 BPF131115:BPG131115 BZB131115:BZC131115 CIX131115:CIY131115 CST131115:CSU131115 DCP131115:DCQ131115 DML131115:DMM131115 DWH131115:DWI131115 EGD131115:EGE131115 EPZ131115:EQA131115 EZV131115:EZW131115 FJR131115:FJS131115 FTN131115:FTO131115 GDJ131115:GDK131115 GNF131115:GNG131115 GXB131115:GXC131115 HGX131115:HGY131115 HQT131115:HQU131115 IAP131115:IAQ131115 IKL131115:IKM131115 IUH131115:IUI131115 JED131115:JEE131115 JNZ131115:JOA131115 JXV131115:JXW131115 KHR131115:KHS131115 KRN131115:KRO131115 LBJ131115:LBK131115 LLF131115:LLG131115 LVB131115:LVC131115 MEX131115:MEY131115 MOT131115:MOU131115 MYP131115:MYQ131115 NIL131115:NIM131115 NSH131115:NSI131115 OCD131115:OCE131115 OLZ131115:OMA131115 OVV131115:OVW131115 PFR131115:PFS131115 PPN131115:PPO131115 PZJ131115:PZK131115 QJF131115:QJG131115 QTB131115:QTC131115 RCX131115:RCY131115 RMT131115:RMU131115 RWP131115:RWQ131115 SGL131115:SGM131115 SQH131115:SQI131115 TAD131115:TAE131115 TJZ131115:TKA131115 TTV131115:TTW131115 UDR131115:UDS131115 UNN131115:UNO131115 UXJ131115:UXK131115 VHF131115:VHG131115 VRB131115:VRC131115 WAX131115:WAY131115 WKT131115:WKU131115 WUP131115:WUQ131115 J196651:K196651 ID196651:IE196651 RZ196651:SA196651 ABV196651:ABW196651 ALR196651:ALS196651 AVN196651:AVO196651 BFJ196651:BFK196651 BPF196651:BPG196651 BZB196651:BZC196651 CIX196651:CIY196651 CST196651:CSU196651 DCP196651:DCQ196651 DML196651:DMM196651 DWH196651:DWI196651 EGD196651:EGE196651 EPZ196651:EQA196651 EZV196651:EZW196651 FJR196651:FJS196651 FTN196651:FTO196651 GDJ196651:GDK196651 GNF196651:GNG196651 GXB196651:GXC196651 HGX196651:HGY196651 HQT196651:HQU196651 IAP196651:IAQ196651 IKL196651:IKM196651 IUH196651:IUI196651 JED196651:JEE196651 JNZ196651:JOA196651 JXV196651:JXW196651 KHR196651:KHS196651 KRN196651:KRO196651 LBJ196651:LBK196651 LLF196651:LLG196651 LVB196651:LVC196651 MEX196651:MEY196651 MOT196651:MOU196651 MYP196651:MYQ196651 NIL196651:NIM196651 NSH196651:NSI196651 OCD196651:OCE196651 OLZ196651:OMA196651 OVV196651:OVW196651 PFR196651:PFS196651 PPN196651:PPO196651 PZJ196651:PZK196651 QJF196651:QJG196651 QTB196651:QTC196651 RCX196651:RCY196651 RMT196651:RMU196651 RWP196651:RWQ196651 SGL196651:SGM196651 SQH196651:SQI196651 TAD196651:TAE196651 TJZ196651:TKA196651 TTV196651:TTW196651 UDR196651:UDS196651 UNN196651:UNO196651 UXJ196651:UXK196651 VHF196651:VHG196651 VRB196651:VRC196651 WAX196651:WAY196651 WKT196651:WKU196651 WUP196651:WUQ196651 J262187:K262187 ID262187:IE262187 RZ262187:SA262187 ABV262187:ABW262187 ALR262187:ALS262187 AVN262187:AVO262187 BFJ262187:BFK262187 BPF262187:BPG262187 BZB262187:BZC262187 CIX262187:CIY262187 CST262187:CSU262187 DCP262187:DCQ262187 DML262187:DMM262187 DWH262187:DWI262187 EGD262187:EGE262187 EPZ262187:EQA262187 EZV262187:EZW262187 FJR262187:FJS262187 FTN262187:FTO262187 GDJ262187:GDK262187 GNF262187:GNG262187 GXB262187:GXC262187 HGX262187:HGY262187 HQT262187:HQU262187 IAP262187:IAQ262187 IKL262187:IKM262187 IUH262187:IUI262187 JED262187:JEE262187 JNZ262187:JOA262187 JXV262187:JXW262187 KHR262187:KHS262187 KRN262187:KRO262187 LBJ262187:LBK262187 LLF262187:LLG262187 LVB262187:LVC262187 MEX262187:MEY262187 MOT262187:MOU262187 MYP262187:MYQ262187 NIL262187:NIM262187 NSH262187:NSI262187 OCD262187:OCE262187 OLZ262187:OMA262187 OVV262187:OVW262187 PFR262187:PFS262187 PPN262187:PPO262187 PZJ262187:PZK262187 QJF262187:QJG262187 QTB262187:QTC262187 RCX262187:RCY262187 RMT262187:RMU262187 RWP262187:RWQ262187 SGL262187:SGM262187 SQH262187:SQI262187 TAD262187:TAE262187 TJZ262187:TKA262187 TTV262187:TTW262187 UDR262187:UDS262187 UNN262187:UNO262187 UXJ262187:UXK262187 VHF262187:VHG262187 VRB262187:VRC262187 WAX262187:WAY262187 WKT262187:WKU262187 WUP262187:WUQ262187 J327723:K327723 ID327723:IE327723 RZ327723:SA327723 ABV327723:ABW327723 ALR327723:ALS327723 AVN327723:AVO327723 BFJ327723:BFK327723 BPF327723:BPG327723 BZB327723:BZC327723 CIX327723:CIY327723 CST327723:CSU327723 DCP327723:DCQ327723 DML327723:DMM327723 DWH327723:DWI327723 EGD327723:EGE327723 EPZ327723:EQA327723 EZV327723:EZW327723 FJR327723:FJS327723 FTN327723:FTO327723 GDJ327723:GDK327723 GNF327723:GNG327723 GXB327723:GXC327723 HGX327723:HGY327723 HQT327723:HQU327723 IAP327723:IAQ327723 IKL327723:IKM327723 IUH327723:IUI327723 JED327723:JEE327723 JNZ327723:JOA327723 JXV327723:JXW327723 KHR327723:KHS327723 KRN327723:KRO327723 LBJ327723:LBK327723 LLF327723:LLG327723 LVB327723:LVC327723 MEX327723:MEY327723 MOT327723:MOU327723 MYP327723:MYQ327723 NIL327723:NIM327723 NSH327723:NSI327723 OCD327723:OCE327723 OLZ327723:OMA327723 OVV327723:OVW327723 PFR327723:PFS327723 PPN327723:PPO327723 PZJ327723:PZK327723 QJF327723:QJG327723 QTB327723:QTC327723 RCX327723:RCY327723 RMT327723:RMU327723 RWP327723:RWQ327723 SGL327723:SGM327723 SQH327723:SQI327723 TAD327723:TAE327723 TJZ327723:TKA327723 TTV327723:TTW327723 UDR327723:UDS327723 UNN327723:UNO327723 UXJ327723:UXK327723 VHF327723:VHG327723 VRB327723:VRC327723 WAX327723:WAY327723 WKT327723:WKU327723 WUP327723:WUQ327723 J393259:K393259 ID393259:IE393259 RZ393259:SA393259 ABV393259:ABW393259 ALR393259:ALS393259 AVN393259:AVO393259 BFJ393259:BFK393259 BPF393259:BPG393259 BZB393259:BZC393259 CIX393259:CIY393259 CST393259:CSU393259 DCP393259:DCQ393259 DML393259:DMM393259 DWH393259:DWI393259 EGD393259:EGE393259 EPZ393259:EQA393259 EZV393259:EZW393259 FJR393259:FJS393259 FTN393259:FTO393259 GDJ393259:GDK393259 GNF393259:GNG393259 GXB393259:GXC393259 HGX393259:HGY393259 HQT393259:HQU393259 IAP393259:IAQ393259 IKL393259:IKM393259 IUH393259:IUI393259 JED393259:JEE393259 JNZ393259:JOA393259 JXV393259:JXW393259 KHR393259:KHS393259 KRN393259:KRO393259 LBJ393259:LBK393259 LLF393259:LLG393259 LVB393259:LVC393259 MEX393259:MEY393259 MOT393259:MOU393259 MYP393259:MYQ393259 NIL393259:NIM393259 NSH393259:NSI393259 OCD393259:OCE393259 OLZ393259:OMA393259 OVV393259:OVW393259 PFR393259:PFS393259 PPN393259:PPO393259 PZJ393259:PZK393259 QJF393259:QJG393259 QTB393259:QTC393259 RCX393259:RCY393259 RMT393259:RMU393259 RWP393259:RWQ393259 SGL393259:SGM393259 SQH393259:SQI393259 TAD393259:TAE393259 TJZ393259:TKA393259 TTV393259:TTW393259 UDR393259:UDS393259 UNN393259:UNO393259 UXJ393259:UXK393259 VHF393259:VHG393259 VRB393259:VRC393259 WAX393259:WAY393259 WKT393259:WKU393259 WUP393259:WUQ393259 J458795:K458795 ID458795:IE458795 RZ458795:SA458795 ABV458795:ABW458795 ALR458795:ALS458795 AVN458795:AVO458795 BFJ458795:BFK458795 BPF458795:BPG458795 BZB458795:BZC458795 CIX458795:CIY458795 CST458795:CSU458795 DCP458795:DCQ458795 DML458795:DMM458795 DWH458795:DWI458795 EGD458795:EGE458795 EPZ458795:EQA458795 EZV458795:EZW458795 FJR458795:FJS458795 FTN458795:FTO458795 GDJ458795:GDK458795 GNF458795:GNG458795 GXB458795:GXC458795 HGX458795:HGY458795 HQT458795:HQU458795 IAP458795:IAQ458795 IKL458795:IKM458795 IUH458795:IUI458795 JED458795:JEE458795 JNZ458795:JOA458795 JXV458795:JXW458795 KHR458795:KHS458795 KRN458795:KRO458795 LBJ458795:LBK458795 LLF458795:LLG458795 LVB458795:LVC458795 MEX458795:MEY458795 MOT458795:MOU458795 MYP458795:MYQ458795 NIL458795:NIM458795 NSH458795:NSI458795 OCD458795:OCE458795 OLZ458795:OMA458795 OVV458795:OVW458795 PFR458795:PFS458795 PPN458795:PPO458795 PZJ458795:PZK458795 QJF458795:QJG458795 QTB458795:QTC458795 RCX458795:RCY458795 RMT458795:RMU458795 RWP458795:RWQ458795 SGL458795:SGM458795 SQH458795:SQI458795 TAD458795:TAE458795 TJZ458795:TKA458795 TTV458795:TTW458795 UDR458795:UDS458795 UNN458795:UNO458795 UXJ458795:UXK458795 VHF458795:VHG458795 VRB458795:VRC458795 WAX458795:WAY458795 WKT458795:WKU458795 WUP458795:WUQ458795 J524331:K524331 ID524331:IE524331 RZ524331:SA524331 ABV524331:ABW524331 ALR524331:ALS524331 AVN524331:AVO524331 BFJ524331:BFK524331 BPF524331:BPG524331 BZB524331:BZC524331 CIX524331:CIY524331 CST524331:CSU524331 DCP524331:DCQ524331 DML524331:DMM524331 DWH524331:DWI524331 EGD524331:EGE524331 EPZ524331:EQA524331 EZV524331:EZW524331 FJR524331:FJS524331 FTN524331:FTO524331 GDJ524331:GDK524331 GNF524331:GNG524331 GXB524331:GXC524331 HGX524331:HGY524331 HQT524331:HQU524331 IAP524331:IAQ524331 IKL524331:IKM524331 IUH524331:IUI524331 JED524331:JEE524331 JNZ524331:JOA524331 JXV524331:JXW524331 KHR524331:KHS524331 KRN524331:KRO524331 LBJ524331:LBK524331 LLF524331:LLG524331 LVB524331:LVC524331 MEX524331:MEY524331 MOT524331:MOU524331 MYP524331:MYQ524331 NIL524331:NIM524331 NSH524331:NSI524331 OCD524331:OCE524331 OLZ524331:OMA524331 OVV524331:OVW524331 PFR524331:PFS524331 PPN524331:PPO524331 PZJ524331:PZK524331 QJF524331:QJG524331 QTB524331:QTC524331 RCX524331:RCY524331 RMT524331:RMU524331 RWP524331:RWQ524331 SGL524331:SGM524331 SQH524331:SQI524331 TAD524331:TAE524331 TJZ524331:TKA524331 TTV524331:TTW524331 UDR524331:UDS524331 UNN524331:UNO524331 UXJ524331:UXK524331 VHF524331:VHG524331 VRB524331:VRC524331 WAX524331:WAY524331 WKT524331:WKU524331 WUP524331:WUQ524331 J589867:K589867 ID589867:IE589867 RZ589867:SA589867 ABV589867:ABW589867 ALR589867:ALS589867 AVN589867:AVO589867 BFJ589867:BFK589867 BPF589867:BPG589867 BZB589867:BZC589867 CIX589867:CIY589867 CST589867:CSU589867 DCP589867:DCQ589867 DML589867:DMM589867 DWH589867:DWI589867 EGD589867:EGE589867 EPZ589867:EQA589867 EZV589867:EZW589867 FJR589867:FJS589867 FTN589867:FTO589867 GDJ589867:GDK589867 GNF589867:GNG589867 GXB589867:GXC589867 HGX589867:HGY589867 HQT589867:HQU589867 IAP589867:IAQ589867 IKL589867:IKM589867 IUH589867:IUI589867 JED589867:JEE589867 JNZ589867:JOA589867 JXV589867:JXW589867 KHR589867:KHS589867 KRN589867:KRO589867 LBJ589867:LBK589867 LLF589867:LLG589867 LVB589867:LVC589867 MEX589867:MEY589867 MOT589867:MOU589867 MYP589867:MYQ589867 NIL589867:NIM589867 NSH589867:NSI589867 OCD589867:OCE589867 OLZ589867:OMA589867 OVV589867:OVW589867 PFR589867:PFS589867 PPN589867:PPO589867 PZJ589867:PZK589867 QJF589867:QJG589867 QTB589867:QTC589867 RCX589867:RCY589867 RMT589867:RMU589867 RWP589867:RWQ589867 SGL589867:SGM589867 SQH589867:SQI589867 TAD589867:TAE589867 TJZ589867:TKA589867 TTV589867:TTW589867 UDR589867:UDS589867 UNN589867:UNO589867 UXJ589867:UXK589867 VHF589867:VHG589867 VRB589867:VRC589867 WAX589867:WAY589867 WKT589867:WKU589867 WUP589867:WUQ589867 J655403:K655403 ID655403:IE655403 RZ655403:SA655403 ABV655403:ABW655403 ALR655403:ALS655403 AVN655403:AVO655403 BFJ655403:BFK655403 BPF655403:BPG655403 BZB655403:BZC655403 CIX655403:CIY655403 CST655403:CSU655403 DCP655403:DCQ655403 DML655403:DMM655403 DWH655403:DWI655403 EGD655403:EGE655403 EPZ655403:EQA655403 EZV655403:EZW655403 FJR655403:FJS655403 FTN655403:FTO655403 GDJ655403:GDK655403 GNF655403:GNG655403 GXB655403:GXC655403 HGX655403:HGY655403 HQT655403:HQU655403 IAP655403:IAQ655403 IKL655403:IKM655403 IUH655403:IUI655403 JED655403:JEE655403 JNZ655403:JOA655403 JXV655403:JXW655403 KHR655403:KHS655403 KRN655403:KRO655403 LBJ655403:LBK655403 LLF655403:LLG655403 LVB655403:LVC655403 MEX655403:MEY655403 MOT655403:MOU655403 MYP655403:MYQ655403 NIL655403:NIM655403 NSH655403:NSI655403 OCD655403:OCE655403 OLZ655403:OMA655403 OVV655403:OVW655403 PFR655403:PFS655403 PPN655403:PPO655403 PZJ655403:PZK655403 QJF655403:QJG655403 QTB655403:QTC655403 RCX655403:RCY655403 RMT655403:RMU655403 RWP655403:RWQ655403 SGL655403:SGM655403 SQH655403:SQI655403 TAD655403:TAE655403 TJZ655403:TKA655403 TTV655403:TTW655403 UDR655403:UDS655403 UNN655403:UNO655403 UXJ655403:UXK655403 VHF655403:VHG655403 VRB655403:VRC655403 WAX655403:WAY655403 WKT655403:WKU655403 WUP655403:WUQ655403 J720939:K720939 ID720939:IE720939 RZ720939:SA720939 ABV720939:ABW720939 ALR720939:ALS720939 AVN720939:AVO720939 BFJ720939:BFK720939 BPF720939:BPG720939 BZB720939:BZC720939 CIX720939:CIY720939 CST720939:CSU720939 DCP720939:DCQ720939 DML720939:DMM720939 DWH720939:DWI720939 EGD720939:EGE720939 EPZ720939:EQA720939 EZV720939:EZW720939 FJR720939:FJS720939 FTN720939:FTO720939 GDJ720939:GDK720939 GNF720939:GNG720939 GXB720939:GXC720939 HGX720939:HGY720939 HQT720939:HQU720939 IAP720939:IAQ720939 IKL720939:IKM720939 IUH720939:IUI720939 JED720939:JEE720939 JNZ720939:JOA720939 JXV720939:JXW720939 KHR720939:KHS720939 KRN720939:KRO720939 LBJ720939:LBK720939 LLF720939:LLG720939 LVB720939:LVC720939 MEX720939:MEY720939 MOT720939:MOU720939 MYP720939:MYQ720939 NIL720939:NIM720939 NSH720939:NSI720939 OCD720939:OCE720939 OLZ720939:OMA720939 OVV720939:OVW720939 PFR720939:PFS720939 PPN720939:PPO720939 PZJ720939:PZK720939 QJF720939:QJG720939 QTB720939:QTC720939 RCX720939:RCY720939 RMT720939:RMU720939 RWP720939:RWQ720939 SGL720939:SGM720939 SQH720939:SQI720939 TAD720939:TAE720939 TJZ720939:TKA720939 TTV720939:TTW720939 UDR720939:UDS720939 UNN720939:UNO720939 UXJ720939:UXK720939 VHF720939:VHG720939 VRB720939:VRC720939 WAX720939:WAY720939 WKT720939:WKU720939 WUP720939:WUQ720939 J786475:K786475 ID786475:IE786475 RZ786475:SA786475 ABV786475:ABW786475 ALR786475:ALS786475 AVN786475:AVO786475 BFJ786475:BFK786475 BPF786475:BPG786475 BZB786475:BZC786475 CIX786475:CIY786475 CST786475:CSU786475 DCP786475:DCQ786475 DML786475:DMM786475 DWH786475:DWI786475 EGD786475:EGE786475 EPZ786475:EQA786475 EZV786475:EZW786475 FJR786475:FJS786475 FTN786475:FTO786475 GDJ786475:GDK786475 GNF786475:GNG786475 GXB786475:GXC786475 HGX786475:HGY786475 HQT786475:HQU786475 IAP786475:IAQ786475 IKL786475:IKM786475 IUH786475:IUI786475 JED786475:JEE786475 JNZ786475:JOA786475 JXV786475:JXW786475 KHR786475:KHS786475 KRN786475:KRO786475 LBJ786475:LBK786475 LLF786475:LLG786475 LVB786475:LVC786475 MEX786475:MEY786475 MOT786475:MOU786475 MYP786475:MYQ786475 NIL786475:NIM786475 NSH786475:NSI786475 OCD786475:OCE786475 OLZ786475:OMA786475 OVV786475:OVW786475 PFR786475:PFS786475 PPN786475:PPO786475 PZJ786475:PZK786475 QJF786475:QJG786475 QTB786475:QTC786475 RCX786475:RCY786475 RMT786475:RMU786475 RWP786475:RWQ786475 SGL786475:SGM786475 SQH786475:SQI786475 TAD786475:TAE786475 TJZ786475:TKA786475 TTV786475:TTW786475 UDR786475:UDS786475 UNN786475:UNO786475 UXJ786475:UXK786475 VHF786475:VHG786475 VRB786475:VRC786475 WAX786475:WAY786475 WKT786475:WKU786475 WUP786475:WUQ786475 J852011:K852011 ID852011:IE852011 RZ852011:SA852011 ABV852011:ABW852011 ALR852011:ALS852011 AVN852011:AVO852011 BFJ852011:BFK852011 BPF852011:BPG852011 BZB852011:BZC852011 CIX852011:CIY852011 CST852011:CSU852011 DCP852011:DCQ852011 DML852011:DMM852011 DWH852011:DWI852011 EGD852011:EGE852011 EPZ852011:EQA852011 EZV852011:EZW852011 FJR852011:FJS852011 FTN852011:FTO852011 GDJ852011:GDK852011 GNF852011:GNG852011 GXB852011:GXC852011 HGX852011:HGY852011 HQT852011:HQU852011 IAP852011:IAQ852011 IKL852011:IKM852011 IUH852011:IUI852011 JED852011:JEE852011 JNZ852011:JOA852011 JXV852011:JXW852011 KHR852011:KHS852011 KRN852011:KRO852011 LBJ852011:LBK852011 LLF852011:LLG852011 LVB852011:LVC852011 MEX852011:MEY852011 MOT852011:MOU852011 MYP852011:MYQ852011 NIL852011:NIM852011 NSH852011:NSI852011 OCD852011:OCE852011 OLZ852011:OMA852011 OVV852011:OVW852011 PFR852011:PFS852011 PPN852011:PPO852011 PZJ852011:PZK852011 QJF852011:QJG852011 QTB852011:QTC852011 RCX852011:RCY852011 RMT852011:RMU852011 RWP852011:RWQ852011 SGL852011:SGM852011 SQH852011:SQI852011 TAD852011:TAE852011 TJZ852011:TKA852011 TTV852011:TTW852011 UDR852011:UDS852011 UNN852011:UNO852011 UXJ852011:UXK852011 VHF852011:VHG852011 VRB852011:VRC852011 WAX852011:WAY852011 WKT852011:WKU852011 WUP852011:WUQ852011 J917547:K917547 ID917547:IE917547 RZ917547:SA917547 ABV917547:ABW917547 ALR917547:ALS917547 AVN917547:AVO917547 BFJ917547:BFK917547 BPF917547:BPG917547 BZB917547:BZC917547 CIX917547:CIY917547 CST917547:CSU917547 DCP917547:DCQ917547 DML917547:DMM917547 DWH917547:DWI917547 EGD917547:EGE917547 EPZ917547:EQA917547 EZV917547:EZW917547 FJR917547:FJS917547 FTN917547:FTO917547 GDJ917547:GDK917547 GNF917547:GNG917547 GXB917547:GXC917547 HGX917547:HGY917547 HQT917547:HQU917547 IAP917547:IAQ917547 IKL917547:IKM917547 IUH917547:IUI917547 JED917547:JEE917547 JNZ917547:JOA917547 JXV917547:JXW917547 KHR917547:KHS917547 KRN917547:KRO917547 LBJ917547:LBK917547 LLF917547:LLG917547 LVB917547:LVC917547 MEX917547:MEY917547 MOT917547:MOU917547 MYP917547:MYQ917547 NIL917547:NIM917547 NSH917547:NSI917547 OCD917547:OCE917547 OLZ917547:OMA917547 OVV917547:OVW917547 PFR917547:PFS917547 PPN917547:PPO917547 PZJ917547:PZK917547 QJF917547:QJG917547 QTB917547:QTC917547 RCX917547:RCY917547 RMT917547:RMU917547 RWP917547:RWQ917547 SGL917547:SGM917547 SQH917547:SQI917547 TAD917547:TAE917547 TJZ917547:TKA917547 TTV917547:TTW917547 UDR917547:UDS917547 UNN917547:UNO917547 UXJ917547:UXK917547 VHF917547:VHG917547 VRB917547:VRC917547 WAX917547:WAY917547 WKT917547:WKU917547 WUP917547:WUQ917547 J983083:K983083 ID983083:IE983083 RZ983083:SA983083 ABV983083:ABW983083 ALR983083:ALS983083 AVN983083:AVO983083 BFJ983083:BFK983083 BPF983083:BPG983083 BZB983083:BZC983083 CIX983083:CIY983083 CST983083:CSU983083 DCP983083:DCQ983083 DML983083:DMM983083 DWH983083:DWI983083 EGD983083:EGE983083 EPZ983083:EQA983083 EZV983083:EZW983083 FJR983083:FJS983083 FTN983083:FTO983083 GDJ983083:GDK983083 GNF983083:GNG983083 GXB983083:GXC983083 HGX983083:HGY983083 HQT983083:HQU983083 IAP983083:IAQ983083 IKL983083:IKM983083 IUH983083:IUI983083 JED983083:JEE983083 JNZ983083:JOA983083 JXV983083:JXW983083 KHR983083:KHS983083 KRN983083:KRO983083 LBJ983083:LBK983083 LLF983083:LLG983083 LVB983083:LVC983083 MEX983083:MEY983083 MOT983083:MOU983083 MYP983083:MYQ983083 NIL983083:NIM983083 NSH983083:NSI983083 OCD983083:OCE983083 OLZ983083:OMA983083 OVV983083:OVW983083 PFR983083:PFS983083 PPN983083:PPO983083 PZJ983083:PZK983083 QJF983083:QJG983083 QTB983083:QTC983083 RCX983083:RCY983083 RMT983083:RMU983083 RWP983083:RWQ983083 SGL983083:SGM983083 SQH983083:SQI983083 TAD983083:TAE983083 TJZ983083:TKA983083 TTV983083:TTW983083 UDR983083:UDS983083 UNN983083:UNO983083 UXJ983083:UXK983083 VHF983083:VHG983083 VRB983083:VRC983083 WAX983083:WAY983083 WKT983083:WKU983083 WUP983083:WUQ983083 WKN983083:WKO983083 HX36:HY36 RT36:RU36 ABP36:ABQ36 ALL36:ALM36 AVH36:AVI36 BFD36:BFE36 BOZ36:BPA36 BYV36:BYW36 CIR36:CIS36 CSN36:CSO36 DCJ36:DCK36 DMF36:DMG36 DWB36:DWC36 EFX36:EFY36 EPT36:EPU36 EZP36:EZQ36 FJL36:FJM36 FTH36:FTI36 GDD36:GDE36 GMZ36:GNA36 GWV36:GWW36 HGR36:HGS36 HQN36:HQO36 IAJ36:IAK36 IKF36:IKG36 IUB36:IUC36 JDX36:JDY36 JNT36:JNU36 JXP36:JXQ36 KHL36:KHM36 KRH36:KRI36 LBD36:LBE36 LKZ36:LLA36 LUV36:LUW36 MER36:MES36 MON36:MOO36 MYJ36:MYK36 NIF36:NIG36 NSB36:NSC36 OBX36:OBY36 OLT36:OLU36 OVP36:OVQ36 PFL36:PFM36 PPH36:PPI36 PZD36:PZE36 QIZ36:QJA36 QSV36:QSW36 RCR36:RCS36 RMN36:RMO36 RWJ36:RWK36 SGF36:SGG36 SQB36:SQC36 SZX36:SZY36 TJT36:TJU36 TTP36:TTQ36 UDL36:UDM36 UNH36:UNI36 UXD36:UXE36 VGZ36:VHA36 VQV36:VQW36 WAR36:WAS36 WKN36:WKO36 WUJ36:WUK36 D65579:E65579 HX65579:HY65579 RT65579:RU65579 ABP65579:ABQ65579 ALL65579:ALM65579 AVH65579:AVI65579 BFD65579:BFE65579 BOZ65579:BPA65579 BYV65579:BYW65579 CIR65579:CIS65579 CSN65579:CSO65579 DCJ65579:DCK65579 DMF65579:DMG65579 DWB65579:DWC65579 EFX65579:EFY65579 EPT65579:EPU65579 EZP65579:EZQ65579 FJL65579:FJM65579 FTH65579:FTI65579 GDD65579:GDE65579 GMZ65579:GNA65579 GWV65579:GWW65579 HGR65579:HGS65579 HQN65579:HQO65579 IAJ65579:IAK65579 IKF65579:IKG65579 IUB65579:IUC65579 JDX65579:JDY65579 JNT65579:JNU65579 JXP65579:JXQ65579 KHL65579:KHM65579 KRH65579:KRI65579 LBD65579:LBE65579 LKZ65579:LLA65579 LUV65579:LUW65579 MER65579:MES65579 MON65579:MOO65579 MYJ65579:MYK65579 NIF65579:NIG65579 NSB65579:NSC65579 OBX65579:OBY65579 OLT65579:OLU65579 OVP65579:OVQ65579 PFL65579:PFM65579 PPH65579:PPI65579 PZD65579:PZE65579 QIZ65579:QJA65579 QSV65579:QSW65579 RCR65579:RCS65579 RMN65579:RMO65579 RWJ65579:RWK65579 SGF65579:SGG65579 SQB65579:SQC65579 SZX65579:SZY65579 TJT65579:TJU65579 TTP65579:TTQ65579 UDL65579:UDM65579 UNH65579:UNI65579 UXD65579:UXE65579 VGZ65579:VHA65579 VQV65579:VQW65579 WAR65579:WAS65579 WKN65579:WKO65579 WUJ65579:WUK65579 D131115:E131115 HX131115:HY131115 RT131115:RU131115 ABP131115:ABQ131115 ALL131115:ALM131115 AVH131115:AVI131115 BFD131115:BFE131115 BOZ131115:BPA131115 BYV131115:BYW131115 CIR131115:CIS131115 CSN131115:CSO131115 DCJ131115:DCK131115 DMF131115:DMG131115 DWB131115:DWC131115 EFX131115:EFY131115 EPT131115:EPU131115 EZP131115:EZQ131115 FJL131115:FJM131115 FTH131115:FTI131115 GDD131115:GDE131115 GMZ131115:GNA131115 GWV131115:GWW131115 HGR131115:HGS131115 HQN131115:HQO131115 IAJ131115:IAK131115 IKF131115:IKG131115 IUB131115:IUC131115 JDX131115:JDY131115 JNT131115:JNU131115 JXP131115:JXQ131115 KHL131115:KHM131115 KRH131115:KRI131115 LBD131115:LBE131115 LKZ131115:LLA131115 LUV131115:LUW131115 MER131115:MES131115 MON131115:MOO131115 MYJ131115:MYK131115 NIF131115:NIG131115 NSB131115:NSC131115 OBX131115:OBY131115 OLT131115:OLU131115 OVP131115:OVQ131115 PFL131115:PFM131115 PPH131115:PPI131115 PZD131115:PZE131115 QIZ131115:QJA131115 QSV131115:QSW131115 RCR131115:RCS131115 RMN131115:RMO131115 RWJ131115:RWK131115 SGF131115:SGG131115 SQB131115:SQC131115 SZX131115:SZY131115 TJT131115:TJU131115 TTP131115:TTQ131115 UDL131115:UDM131115 UNH131115:UNI131115 UXD131115:UXE131115 VGZ131115:VHA131115 VQV131115:VQW131115 WAR131115:WAS131115 WKN131115:WKO131115 WUJ131115:WUK131115 D196651:E196651 HX196651:HY196651 RT196651:RU196651 ABP196651:ABQ196651 ALL196651:ALM196651 AVH196651:AVI196651 BFD196651:BFE196651 BOZ196651:BPA196651 BYV196651:BYW196651 CIR196651:CIS196651 CSN196651:CSO196651 DCJ196651:DCK196651 DMF196651:DMG196651 DWB196651:DWC196651 EFX196651:EFY196651 EPT196651:EPU196651 EZP196651:EZQ196651 FJL196651:FJM196651 FTH196651:FTI196651 GDD196651:GDE196651 GMZ196651:GNA196651 GWV196651:GWW196651 HGR196651:HGS196651 HQN196651:HQO196651 IAJ196651:IAK196651 IKF196651:IKG196651 IUB196651:IUC196651 JDX196651:JDY196651 JNT196651:JNU196651 JXP196651:JXQ196651 KHL196651:KHM196651 KRH196651:KRI196651 LBD196651:LBE196651 LKZ196651:LLA196651 LUV196651:LUW196651 MER196651:MES196651 MON196651:MOO196651 MYJ196651:MYK196651 NIF196651:NIG196651 NSB196651:NSC196651 OBX196651:OBY196651 OLT196651:OLU196651 OVP196651:OVQ196651 PFL196651:PFM196651 PPH196651:PPI196651 PZD196651:PZE196651 QIZ196651:QJA196651 QSV196651:QSW196651 RCR196651:RCS196651 RMN196651:RMO196651 RWJ196651:RWK196651 SGF196651:SGG196651 SQB196651:SQC196651 SZX196651:SZY196651 TJT196651:TJU196651 TTP196651:TTQ196651 UDL196651:UDM196651 UNH196651:UNI196651 UXD196651:UXE196651 VGZ196651:VHA196651 VQV196651:VQW196651 WAR196651:WAS196651 WKN196651:WKO196651 WUJ196651:WUK196651 D262187:E262187 HX262187:HY262187 RT262187:RU262187 ABP262187:ABQ262187 ALL262187:ALM262187 AVH262187:AVI262187 BFD262187:BFE262187 BOZ262187:BPA262187 BYV262187:BYW262187 CIR262187:CIS262187 CSN262187:CSO262187 DCJ262187:DCK262187 DMF262187:DMG262187 DWB262187:DWC262187 EFX262187:EFY262187 EPT262187:EPU262187 EZP262187:EZQ262187 FJL262187:FJM262187 FTH262187:FTI262187 GDD262187:GDE262187 GMZ262187:GNA262187 GWV262187:GWW262187 HGR262187:HGS262187 HQN262187:HQO262187 IAJ262187:IAK262187 IKF262187:IKG262187 IUB262187:IUC262187 JDX262187:JDY262187 JNT262187:JNU262187 JXP262187:JXQ262187 KHL262187:KHM262187 KRH262187:KRI262187 LBD262187:LBE262187 LKZ262187:LLA262187 LUV262187:LUW262187 MER262187:MES262187 MON262187:MOO262187 MYJ262187:MYK262187 NIF262187:NIG262187 NSB262187:NSC262187 OBX262187:OBY262187 OLT262187:OLU262187 OVP262187:OVQ262187 PFL262187:PFM262187 PPH262187:PPI262187 PZD262187:PZE262187 QIZ262187:QJA262187 QSV262187:QSW262187 RCR262187:RCS262187 RMN262187:RMO262187 RWJ262187:RWK262187 SGF262187:SGG262187 SQB262187:SQC262187 SZX262187:SZY262187 TJT262187:TJU262187 TTP262187:TTQ262187 UDL262187:UDM262187 UNH262187:UNI262187 UXD262187:UXE262187 VGZ262187:VHA262187 VQV262187:VQW262187 WAR262187:WAS262187 WKN262187:WKO262187 WUJ262187:WUK262187 D327723:E327723 HX327723:HY327723 RT327723:RU327723 ABP327723:ABQ327723 ALL327723:ALM327723 AVH327723:AVI327723 BFD327723:BFE327723 BOZ327723:BPA327723 BYV327723:BYW327723 CIR327723:CIS327723 CSN327723:CSO327723 DCJ327723:DCK327723 DMF327723:DMG327723 DWB327723:DWC327723 EFX327723:EFY327723 EPT327723:EPU327723 EZP327723:EZQ327723 FJL327723:FJM327723 FTH327723:FTI327723 GDD327723:GDE327723 GMZ327723:GNA327723 GWV327723:GWW327723 HGR327723:HGS327723 HQN327723:HQO327723 IAJ327723:IAK327723 IKF327723:IKG327723 IUB327723:IUC327723 JDX327723:JDY327723 JNT327723:JNU327723 JXP327723:JXQ327723 KHL327723:KHM327723 KRH327723:KRI327723 LBD327723:LBE327723 LKZ327723:LLA327723 LUV327723:LUW327723 MER327723:MES327723 MON327723:MOO327723 MYJ327723:MYK327723 NIF327723:NIG327723 NSB327723:NSC327723 OBX327723:OBY327723 OLT327723:OLU327723 OVP327723:OVQ327723 PFL327723:PFM327723 PPH327723:PPI327723 PZD327723:PZE327723 QIZ327723:QJA327723 QSV327723:QSW327723 RCR327723:RCS327723 RMN327723:RMO327723 RWJ327723:RWK327723 SGF327723:SGG327723 SQB327723:SQC327723 SZX327723:SZY327723 TJT327723:TJU327723 TTP327723:TTQ327723 UDL327723:UDM327723 UNH327723:UNI327723 UXD327723:UXE327723 VGZ327723:VHA327723 VQV327723:VQW327723 WAR327723:WAS327723 WKN327723:WKO327723 WUJ327723:WUK327723 D393259:E393259 HX393259:HY393259 RT393259:RU393259 ABP393259:ABQ393259 ALL393259:ALM393259 AVH393259:AVI393259 BFD393259:BFE393259 BOZ393259:BPA393259 BYV393259:BYW393259 CIR393259:CIS393259 CSN393259:CSO393259 DCJ393259:DCK393259 DMF393259:DMG393259 DWB393259:DWC393259 EFX393259:EFY393259 EPT393259:EPU393259 EZP393259:EZQ393259 FJL393259:FJM393259 FTH393259:FTI393259 GDD393259:GDE393259 GMZ393259:GNA393259 GWV393259:GWW393259 HGR393259:HGS393259 HQN393259:HQO393259 IAJ393259:IAK393259 IKF393259:IKG393259 IUB393259:IUC393259 JDX393259:JDY393259 JNT393259:JNU393259 JXP393259:JXQ393259 KHL393259:KHM393259 KRH393259:KRI393259 LBD393259:LBE393259 LKZ393259:LLA393259 LUV393259:LUW393259 MER393259:MES393259 MON393259:MOO393259 MYJ393259:MYK393259 NIF393259:NIG393259 NSB393259:NSC393259 OBX393259:OBY393259 OLT393259:OLU393259 OVP393259:OVQ393259 PFL393259:PFM393259 PPH393259:PPI393259 PZD393259:PZE393259 QIZ393259:QJA393259 QSV393259:QSW393259 RCR393259:RCS393259 RMN393259:RMO393259 RWJ393259:RWK393259 SGF393259:SGG393259 SQB393259:SQC393259 SZX393259:SZY393259 TJT393259:TJU393259 TTP393259:TTQ393259 UDL393259:UDM393259 UNH393259:UNI393259 UXD393259:UXE393259 VGZ393259:VHA393259 VQV393259:VQW393259 WAR393259:WAS393259 WKN393259:WKO393259 WUJ393259:WUK393259 D458795:E458795 HX458795:HY458795 RT458795:RU458795 ABP458795:ABQ458795 ALL458795:ALM458795 AVH458795:AVI458795 BFD458795:BFE458795 BOZ458795:BPA458795 BYV458795:BYW458795 CIR458795:CIS458795 CSN458795:CSO458795 DCJ458795:DCK458795 DMF458795:DMG458795 DWB458795:DWC458795 EFX458795:EFY458795 EPT458795:EPU458795 EZP458795:EZQ458795 FJL458795:FJM458795 FTH458795:FTI458795 GDD458795:GDE458795 GMZ458795:GNA458795 GWV458795:GWW458795 HGR458795:HGS458795 HQN458795:HQO458795 IAJ458795:IAK458795 IKF458795:IKG458795 IUB458795:IUC458795 JDX458795:JDY458795 JNT458795:JNU458795 JXP458795:JXQ458795 KHL458795:KHM458795 KRH458795:KRI458795 LBD458795:LBE458795 LKZ458795:LLA458795 LUV458795:LUW458795 MER458795:MES458795 MON458795:MOO458795 MYJ458795:MYK458795 NIF458795:NIG458795 NSB458795:NSC458795 OBX458795:OBY458795 OLT458795:OLU458795 OVP458795:OVQ458795 PFL458795:PFM458795 PPH458795:PPI458795 PZD458795:PZE458795 QIZ458795:QJA458795 QSV458795:QSW458795 RCR458795:RCS458795 RMN458795:RMO458795 RWJ458795:RWK458795 SGF458795:SGG458795 SQB458795:SQC458795 SZX458795:SZY458795 TJT458795:TJU458795 TTP458795:TTQ458795 UDL458795:UDM458795 UNH458795:UNI458795 UXD458795:UXE458795 VGZ458795:VHA458795 VQV458795:VQW458795 WAR458795:WAS458795 WKN458795:WKO458795 WUJ458795:WUK458795 D524331:E524331 HX524331:HY524331 RT524331:RU524331 ABP524331:ABQ524331 ALL524331:ALM524331 AVH524331:AVI524331 BFD524331:BFE524331 BOZ524331:BPA524331 BYV524331:BYW524331 CIR524331:CIS524331 CSN524331:CSO524331 DCJ524331:DCK524331 DMF524331:DMG524331 DWB524331:DWC524331 EFX524331:EFY524331 EPT524331:EPU524331 EZP524331:EZQ524331 FJL524331:FJM524331 FTH524331:FTI524331 GDD524331:GDE524331 GMZ524331:GNA524331 GWV524331:GWW524331 HGR524331:HGS524331 HQN524331:HQO524331 IAJ524331:IAK524331 IKF524331:IKG524331 IUB524331:IUC524331 JDX524331:JDY524331 JNT524331:JNU524331 JXP524331:JXQ524331 KHL524331:KHM524331 KRH524331:KRI524331 LBD524331:LBE524331 LKZ524331:LLA524331 LUV524331:LUW524331 MER524331:MES524331 MON524331:MOO524331 MYJ524331:MYK524331 NIF524331:NIG524331 NSB524331:NSC524331 OBX524331:OBY524331 OLT524331:OLU524331 OVP524331:OVQ524331 PFL524331:PFM524331 PPH524331:PPI524331 PZD524331:PZE524331 QIZ524331:QJA524331 QSV524331:QSW524331 RCR524331:RCS524331 RMN524331:RMO524331 RWJ524331:RWK524331 SGF524331:SGG524331 SQB524331:SQC524331 SZX524331:SZY524331 TJT524331:TJU524331 TTP524331:TTQ524331 UDL524331:UDM524331 UNH524331:UNI524331 UXD524331:UXE524331 VGZ524331:VHA524331 VQV524331:VQW524331 WAR524331:WAS524331 WKN524331:WKO524331 WUJ524331:WUK524331 D589867:E589867 HX589867:HY589867 RT589867:RU589867 ABP589867:ABQ589867 ALL589867:ALM589867 AVH589867:AVI589867 BFD589867:BFE589867 BOZ589867:BPA589867 BYV589867:BYW589867 CIR589867:CIS589867 CSN589867:CSO589867 DCJ589867:DCK589867 DMF589867:DMG589867 DWB589867:DWC589867 EFX589867:EFY589867 EPT589867:EPU589867 EZP589867:EZQ589867 FJL589867:FJM589867 FTH589867:FTI589867 GDD589867:GDE589867 GMZ589867:GNA589867 GWV589867:GWW589867 HGR589867:HGS589867 HQN589867:HQO589867 IAJ589867:IAK589867 IKF589867:IKG589867 IUB589867:IUC589867 JDX589867:JDY589867 JNT589867:JNU589867 JXP589867:JXQ589867 KHL589867:KHM589867 KRH589867:KRI589867 LBD589867:LBE589867 LKZ589867:LLA589867 LUV589867:LUW589867 MER589867:MES589867 MON589867:MOO589867 MYJ589867:MYK589867 NIF589867:NIG589867 NSB589867:NSC589867 OBX589867:OBY589867 OLT589867:OLU589867 OVP589867:OVQ589867 PFL589867:PFM589867 PPH589867:PPI589867 PZD589867:PZE589867 QIZ589867:QJA589867 QSV589867:QSW589867 RCR589867:RCS589867 RMN589867:RMO589867 RWJ589867:RWK589867 SGF589867:SGG589867 SQB589867:SQC589867 SZX589867:SZY589867 TJT589867:TJU589867 TTP589867:TTQ589867 UDL589867:UDM589867 UNH589867:UNI589867 UXD589867:UXE589867 VGZ589867:VHA589867 VQV589867:VQW589867 WAR589867:WAS589867 WKN589867:WKO589867 WUJ589867:WUK589867 D655403:E655403 HX655403:HY655403 RT655403:RU655403 ABP655403:ABQ655403 ALL655403:ALM655403 AVH655403:AVI655403 BFD655403:BFE655403 BOZ655403:BPA655403 BYV655403:BYW655403 CIR655403:CIS655403 CSN655403:CSO655403 DCJ655403:DCK655403 DMF655403:DMG655403 DWB655403:DWC655403 EFX655403:EFY655403 EPT655403:EPU655403 EZP655403:EZQ655403 FJL655403:FJM655403 FTH655403:FTI655403 GDD655403:GDE655403 GMZ655403:GNA655403 GWV655403:GWW655403 HGR655403:HGS655403 HQN655403:HQO655403 IAJ655403:IAK655403 IKF655403:IKG655403 IUB655403:IUC655403 JDX655403:JDY655403 JNT655403:JNU655403 JXP655403:JXQ655403 KHL655403:KHM655403 KRH655403:KRI655403 LBD655403:LBE655403 LKZ655403:LLA655403 LUV655403:LUW655403 MER655403:MES655403 MON655403:MOO655403 MYJ655403:MYK655403 NIF655403:NIG655403 NSB655403:NSC655403 OBX655403:OBY655403 OLT655403:OLU655403 OVP655403:OVQ655403 PFL655403:PFM655403 PPH655403:PPI655403 PZD655403:PZE655403 QIZ655403:QJA655403 QSV655403:QSW655403 RCR655403:RCS655403 RMN655403:RMO655403 RWJ655403:RWK655403 SGF655403:SGG655403 SQB655403:SQC655403 SZX655403:SZY655403 TJT655403:TJU655403 TTP655403:TTQ655403 UDL655403:UDM655403 UNH655403:UNI655403 UXD655403:UXE655403 VGZ655403:VHA655403 VQV655403:VQW655403 WAR655403:WAS655403 WKN655403:WKO655403 WUJ655403:WUK655403 D720939:E720939 HX720939:HY720939 RT720939:RU720939 ABP720939:ABQ720939 ALL720939:ALM720939 AVH720939:AVI720939 BFD720939:BFE720939 BOZ720939:BPA720939 BYV720939:BYW720939 CIR720939:CIS720939 CSN720939:CSO720939 DCJ720939:DCK720939 DMF720939:DMG720939 DWB720939:DWC720939 EFX720939:EFY720939 EPT720939:EPU720939 EZP720939:EZQ720939 FJL720939:FJM720939 FTH720939:FTI720939 GDD720939:GDE720939 GMZ720939:GNA720939 GWV720939:GWW720939 HGR720939:HGS720939 HQN720939:HQO720939 IAJ720939:IAK720939 IKF720939:IKG720939 IUB720939:IUC720939 JDX720939:JDY720939 JNT720939:JNU720939 JXP720939:JXQ720939 KHL720939:KHM720939 KRH720939:KRI720939 LBD720939:LBE720939 LKZ720939:LLA720939 LUV720939:LUW720939 MER720939:MES720939 MON720939:MOO720939 MYJ720939:MYK720939 NIF720939:NIG720939 NSB720939:NSC720939 OBX720939:OBY720939 OLT720939:OLU720939 OVP720939:OVQ720939 PFL720939:PFM720939 PPH720939:PPI720939 PZD720939:PZE720939 QIZ720939:QJA720939 QSV720939:QSW720939 RCR720939:RCS720939 RMN720939:RMO720939 RWJ720939:RWK720939 SGF720939:SGG720939 SQB720939:SQC720939 SZX720939:SZY720939 TJT720939:TJU720939 TTP720939:TTQ720939 UDL720939:UDM720939 UNH720939:UNI720939 UXD720939:UXE720939 VGZ720939:VHA720939 VQV720939:VQW720939 WAR720939:WAS720939 WKN720939:WKO720939 WUJ720939:WUK720939 D786475:E786475 HX786475:HY786475 RT786475:RU786475 ABP786475:ABQ786475 ALL786475:ALM786475 AVH786475:AVI786475 BFD786475:BFE786475 BOZ786475:BPA786475 BYV786475:BYW786475 CIR786475:CIS786475 CSN786475:CSO786475 DCJ786475:DCK786475 DMF786475:DMG786475 DWB786475:DWC786475 EFX786475:EFY786475 EPT786475:EPU786475 EZP786475:EZQ786475 FJL786475:FJM786475 FTH786475:FTI786475 GDD786475:GDE786475 GMZ786475:GNA786475 GWV786475:GWW786475 HGR786475:HGS786475 HQN786475:HQO786475 IAJ786475:IAK786475 IKF786475:IKG786475 IUB786475:IUC786475 JDX786475:JDY786475 JNT786475:JNU786475 JXP786475:JXQ786475 KHL786475:KHM786475 KRH786475:KRI786475 LBD786475:LBE786475 LKZ786475:LLA786475 LUV786475:LUW786475 MER786475:MES786475 MON786475:MOO786475 MYJ786475:MYK786475 NIF786475:NIG786475 NSB786475:NSC786475 OBX786475:OBY786475 OLT786475:OLU786475 OVP786475:OVQ786475 PFL786475:PFM786475 PPH786475:PPI786475 PZD786475:PZE786475 QIZ786475:QJA786475 QSV786475:QSW786475 RCR786475:RCS786475 RMN786475:RMO786475 RWJ786475:RWK786475 SGF786475:SGG786475 SQB786475:SQC786475 SZX786475:SZY786475 TJT786475:TJU786475 TTP786475:TTQ786475 UDL786475:UDM786475 UNH786475:UNI786475 UXD786475:UXE786475 VGZ786475:VHA786475 VQV786475:VQW786475 WAR786475:WAS786475 WKN786475:WKO786475 WUJ786475:WUK786475 D852011:E852011 HX852011:HY852011 RT852011:RU852011 ABP852011:ABQ852011 ALL852011:ALM852011 AVH852011:AVI852011 BFD852011:BFE852011 BOZ852011:BPA852011 BYV852011:BYW852011 CIR852011:CIS852011 CSN852011:CSO852011 DCJ852011:DCK852011 DMF852011:DMG852011 DWB852011:DWC852011 EFX852011:EFY852011 EPT852011:EPU852011 EZP852011:EZQ852011 FJL852011:FJM852011 FTH852011:FTI852011 GDD852011:GDE852011 GMZ852011:GNA852011 GWV852011:GWW852011 HGR852011:HGS852011 HQN852011:HQO852011 IAJ852011:IAK852011 IKF852011:IKG852011 IUB852011:IUC852011 JDX852011:JDY852011 JNT852011:JNU852011 JXP852011:JXQ852011 KHL852011:KHM852011 KRH852011:KRI852011 LBD852011:LBE852011 LKZ852011:LLA852011 LUV852011:LUW852011 MER852011:MES852011 MON852011:MOO852011 MYJ852011:MYK852011 NIF852011:NIG852011 NSB852011:NSC852011 OBX852011:OBY852011 OLT852011:OLU852011 OVP852011:OVQ852011 PFL852011:PFM852011 PPH852011:PPI852011 PZD852011:PZE852011 QIZ852011:QJA852011 QSV852011:QSW852011 RCR852011:RCS852011 RMN852011:RMO852011 RWJ852011:RWK852011 SGF852011:SGG852011 SQB852011:SQC852011 SZX852011:SZY852011 TJT852011:TJU852011 TTP852011:TTQ852011 UDL852011:UDM852011 UNH852011:UNI852011 UXD852011:UXE852011 VGZ852011:VHA852011 VQV852011:VQW852011 WAR852011:WAS852011 WKN852011:WKO852011 WUJ852011:WUK852011 D917547:E917547 HX917547:HY917547 RT917547:RU917547 ABP917547:ABQ917547 ALL917547:ALM917547 AVH917547:AVI917547 BFD917547:BFE917547 BOZ917547:BPA917547 BYV917547:BYW917547 CIR917547:CIS917547 CSN917547:CSO917547 DCJ917547:DCK917547 DMF917547:DMG917547 DWB917547:DWC917547 EFX917547:EFY917547 EPT917547:EPU917547 EZP917547:EZQ917547 FJL917547:FJM917547 FTH917547:FTI917547 GDD917547:GDE917547 GMZ917547:GNA917547 GWV917547:GWW917547 HGR917547:HGS917547 HQN917547:HQO917547 IAJ917547:IAK917547 IKF917547:IKG917547 IUB917547:IUC917547 JDX917547:JDY917547 JNT917547:JNU917547 JXP917547:JXQ917547 KHL917547:KHM917547 KRH917547:KRI917547 LBD917547:LBE917547 LKZ917547:LLA917547 LUV917547:LUW917547 MER917547:MES917547 MON917547:MOO917547 MYJ917547:MYK917547 NIF917547:NIG917547 NSB917547:NSC917547 OBX917547:OBY917547 OLT917547:OLU917547 OVP917547:OVQ917547 PFL917547:PFM917547 PPH917547:PPI917547 PZD917547:PZE917547 QIZ917547:QJA917547 QSV917547:QSW917547 RCR917547:RCS917547 RMN917547:RMO917547 RWJ917547:RWK917547 SGF917547:SGG917547 SQB917547:SQC917547 SZX917547:SZY917547 TJT917547:TJU917547 TTP917547:TTQ917547 UDL917547:UDM917547 UNH917547:UNI917547 UXD917547:UXE917547 VGZ917547:VHA917547 VQV917547:VQW917547 WAR917547:WAS917547 WKN917547:WKO917547 WUJ917547:WUK917547 D983083:E983083 HX983083:HY983083 RT983083:RU983083 ABP983083:ABQ983083 ALL983083:ALM983083 AVH983083:AVI983083 BFD983083:BFE983083 BOZ983083:BPA983083 BYV983083:BYW983083 CIR983083:CIS983083 CSN983083:CSO983083 DCJ983083:DCK983083 DMF983083:DMG983083 DWB983083:DWC983083 EFX983083:EFY983083 EPT983083:EPU983083 EZP983083:EZQ983083 FJL983083:FJM983083 FTH983083:FTI983083 GDD983083:GDE983083 GMZ983083:GNA983083 GWV983083:GWW983083 HGR983083:HGS983083 HQN983083:HQO983083 IAJ983083:IAK983083 IKF983083:IKG983083 IUB983083:IUC983083 JDX983083:JDY983083 JNT983083:JNU983083 JXP983083:JXQ983083 KHL983083:KHM983083 KRH983083:KRI983083 LBD983083:LBE983083 LKZ983083:LLA983083 LUV983083:LUW983083 MER983083:MES983083 MON983083:MOO983083 MYJ983083:MYK983083 NIF983083:NIG983083 NSB983083:NSC983083 OBX983083:OBY983083 OLT983083:OLU983083 OVP983083:OVQ983083 PFL983083:PFM983083 PPH983083:PPI983083 PZD983083:PZE983083 QIZ983083:QJA983083 QSV983083:QSW983083 RCR983083:RCS983083 RMN983083:RMO983083 RWJ983083:RWK983083 SGF983083:SGG983083 SQB983083:SQC983083 SZX983083:SZY983083 TJT983083:TJU983083 TTP983083:TTQ983083 UDL983083:UDM983083 UNH983083:UNI983083 UXD983083:UXE983083 VGZ983083:VHA983083 VQV983083:VQW983083 WAR983083:WAS983083" xr:uid="{00000000-0002-0000-0200-000000000000}">
      <formula1>"〇"</formula1>
    </dataValidation>
    <dataValidation type="list" allowBlank="1" showInputMessage="1" showErrorMessage="1" sqref="WUO983084 HW37:HW39 RS37:RS39 ABO37:ABO39 ALK37:ALK39 AVG37:AVG39 BFC37:BFC39 BOY37:BOY39 BYU37:BYU39 CIQ37:CIQ39 CSM37:CSM39 DCI37:DCI39 DME37:DME39 DWA37:DWA39 EFW37:EFW39 EPS37:EPS39 EZO37:EZO39 FJK37:FJK39 FTG37:FTG39 GDC37:GDC39 GMY37:GMY39 GWU37:GWU39 HGQ37:HGQ39 HQM37:HQM39 IAI37:IAI39 IKE37:IKE39 IUA37:IUA39 JDW37:JDW39 JNS37:JNS39 JXO37:JXO39 KHK37:KHK39 KRG37:KRG39 LBC37:LBC39 LKY37:LKY39 LUU37:LUU39 MEQ37:MEQ39 MOM37:MOM39 MYI37:MYI39 NIE37:NIE39 NSA37:NSA39 OBW37:OBW39 OLS37:OLS39 OVO37:OVO39 PFK37:PFK39 PPG37:PPG39 PZC37:PZC39 QIY37:QIY39 QSU37:QSU39 RCQ37:RCQ39 RMM37:RMM39 RWI37:RWI39 SGE37:SGE39 SQA37:SQA39 SZW37:SZW39 TJS37:TJS39 TTO37:TTO39 UDK37:UDK39 UNG37:UNG39 UXC37:UXC39 VGY37:VGY39 VQU37:VQU39 WAQ37:WAQ39 WKM37:WKM39 WUI37:WUI39 C65580 HW65580 RS65580 ABO65580 ALK65580 AVG65580 BFC65580 BOY65580 BYU65580 CIQ65580 CSM65580 DCI65580 DME65580 DWA65580 EFW65580 EPS65580 EZO65580 FJK65580 FTG65580 GDC65580 GMY65580 GWU65580 HGQ65580 HQM65580 IAI65580 IKE65580 IUA65580 JDW65580 JNS65580 JXO65580 KHK65580 KRG65580 LBC65580 LKY65580 LUU65580 MEQ65580 MOM65580 MYI65580 NIE65580 NSA65580 OBW65580 OLS65580 OVO65580 PFK65580 PPG65580 PZC65580 QIY65580 QSU65580 RCQ65580 RMM65580 RWI65580 SGE65580 SQA65580 SZW65580 TJS65580 TTO65580 UDK65580 UNG65580 UXC65580 VGY65580 VQU65580 WAQ65580 WKM65580 WUI65580 C131116 HW131116 RS131116 ABO131116 ALK131116 AVG131116 BFC131116 BOY131116 BYU131116 CIQ131116 CSM131116 DCI131116 DME131116 DWA131116 EFW131116 EPS131116 EZO131116 FJK131116 FTG131116 GDC131116 GMY131116 GWU131116 HGQ131116 HQM131116 IAI131116 IKE131116 IUA131116 JDW131116 JNS131116 JXO131116 KHK131116 KRG131116 LBC131116 LKY131116 LUU131116 MEQ131116 MOM131116 MYI131116 NIE131116 NSA131116 OBW131116 OLS131116 OVO131116 PFK131116 PPG131116 PZC131116 QIY131116 QSU131116 RCQ131116 RMM131116 RWI131116 SGE131116 SQA131116 SZW131116 TJS131116 TTO131116 UDK131116 UNG131116 UXC131116 VGY131116 VQU131116 WAQ131116 WKM131116 WUI131116 C196652 HW196652 RS196652 ABO196652 ALK196652 AVG196652 BFC196652 BOY196652 BYU196652 CIQ196652 CSM196652 DCI196652 DME196652 DWA196652 EFW196652 EPS196652 EZO196652 FJK196652 FTG196652 GDC196652 GMY196652 GWU196652 HGQ196652 HQM196652 IAI196652 IKE196652 IUA196652 JDW196652 JNS196652 JXO196652 KHK196652 KRG196652 LBC196652 LKY196652 LUU196652 MEQ196652 MOM196652 MYI196652 NIE196652 NSA196652 OBW196652 OLS196652 OVO196652 PFK196652 PPG196652 PZC196652 QIY196652 QSU196652 RCQ196652 RMM196652 RWI196652 SGE196652 SQA196652 SZW196652 TJS196652 TTO196652 UDK196652 UNG196652 UXC196652 VGY196652 VQU196652 WAQ196652 WKM196652 WUI196652 C262188 HW262188 RS262188 ABO262188 ALK262188 AVG262188 BFC262188 BOY262188 BYU262188 CIQ262188 CSM262188 DCI262188 DME262188 DWA262188 EFW262188 EPS262188 EZO262188 FJK262188 FTG262188 GDC262188 GMY262188 GWU262188 HGQ262188 HQM262188 IAI262188 IKE262188 IUA262188 JDW262188 JNS262188 JXO262188 KHK262188 KRG262188 LBC262188 LKY262188 LUU262188 MEQ262188 MOM262188 MYI262188 NIE262188 NSA262188 OBW262188 OLS262188 OVO262188 PFK262188 PPG262188 PZC262188 QIY262188 QSU262188 RCQ262188 RMM262188 RWI262188 SGE262188 SQA262188 SZW262188 TJS262188 TTO262188 UDK262188 UNG262188 UXC262188 VGY262188 VQU262188 WAQ262188 WKM262188 WUI262188 C327724 HW327724 RS327724 ABO327724 ALK327724 AVG327724 BFC327724 BOY327724 BYU327724 CIQ327724 CSM327724 DCI327724 DME327724 DWA327724 EFW327724 EPS327724 EZO327724 FJK327724 FTG327724 GDC327724 GMY327724 GWU327724 HGQ327724 HQM327724 IAI327724 IKE327724 IUA327724 JDW327724 JNS327724 JXO327724 KHK327724 KRG327724 LBC327724 LKY327724 LUU327724 MEQ327724 MOM327724 MYI327724 NIE327724 NSA327724 OBW327724 OLS327724 OVO327724 PFK327724 PPG327724 PZC327724 QIY327724 QSU327724 RCQ327724 RMM327724 RWI327724 SGE327724 SQA327724 SZW327724 TJS327724 TTO327724 UDK327724 UNG327724 UXC327724 VGY327724 VQU327724 WAQ327724 WKM327724 WUI327724 C393260 HW393260 RS393260 ABO393260 ALK393260 AVG393260 BFC393260 BOY393260 BYU393260 CIQ393260 CSM393260 DCI393260 DME393260 DWA393260 EFW393260 EPS393260 EZO393260 FJK393260 FTG393260 GDC393260 GMY393260 GWU393260 HGQ393260 HQM393260 IAI393260 IKE393260 IUA393260 JDW393260 JNS393260 JXO393260 KHK393260 KRG393260 LBC393260 LKY393260 LUU393260 MEQ393260 MOM393260 MYI393260 NIE393260 NSA393260 OBW393260 OLS393260 OVO393260 PFK393260 PPG393260 PZC393260 QIY393260 QSU393260 RCQ393260 RMM393260 RWI393260 SGE393260 SQA393260 SZW393260 TJS393260 TTO393260 UDK393260 UNG393260 UXC393260 VGY393260 VQU393260 WAQ393260 WKM393260 WUI393260 C458796 HW458796 RS458796 ABO458796 ALK458796 AVG458796 BFC458796 BOY458796 BYU458796 CIQ458796 CSM458796 DCI458796 DME458796 DWA458796 EFW458796 EPS458796 EZO458796 FJK458796 FTG458796 GDC458796 GMY458796 GWU458796 HGQ458796 HQM458796 IAI458796 IKE458796 IUA458796 JDW458796 JNS458796 JXO458796 KHK458796 KRG458796 LBC458796 LKY458796 LUU458796 MEQ458796 MOM458796 MYI458796 NIE458796 NSA458796 OBW458796 OLS458796 OVO458796 PFK458796 PPG458796 PZC458796 QIY458796 QSU458796 RCQ458796 RMM458796 RWI458796 SGE458796 SQA458796 SZW458796 TJS458796 TTO458796 UDK458796 UNG458796 UXC458796 VGY458796 VQU458796 WAQ458796 WKM458796 WUI458796 C524332 HW524332 RS524332 ABO524332 ALK524332 AVG524332 BFC524332 BOY524332 BYU524332 CIQ524332 CSM524332 DCI524332 DME524332 DWA524332 EFW524332 EPS524332 EZO524332 FJK524332 FTG524332 GDC524332 GMY524332 GWU524332 HGQ524332 HQM524332 IAI524332 IKE524332 IUA524332 JDW524332 JNS524332 JXO524332 KHK524332 KRG524332 LBC524332 LKY524332 LUU524332 MEQ524332 MOM524332 MYI524332 NIE524332 NSA524332 OBW524332 OLS524332 OVO524332 PFK524332 PPG524332 PZC524332 QIY524332 QSU524332 RCQ524332 RMM524332 RWI524332 SGE524332 SQA524332 SZW524332 TJS524332 TTO524332 UDK524332 UNG524332 UXC524332 VGY524332 VQU524332 WAQ524332 WKM524332 WUI524332 C589868 HW589868 RS589868 ABO589868 ALK589868 AVG589868 BFC589868 BOY589868 BYU589868 CIQ589868 CSM589868 DCI589868 DME589868 DWA589868 EFW589868 EPS589868 EZO589868 FJK589868 FTG589868 GDC589868 GMY589868 GWU589868 HGQ589868 HQM589868 IAI589868 IKE589868 IUA589868 JDW589868 JNS589868 JXO589868 KHK589868 KRG589868 LBC589868 LKY589868 LUU589868 MEQ589868 MOM589868 MYI589868 NIE589868 NSA589868 OBW589868 OLS589868 OVO589868 PFK589868 PPG589868 PZC589868 QIY589868 QSU589868 RCQ589868 RMM589868 RWI589868 SGE589868 SQA589868 SZW589868 TJS589868 TTO589868 UDK589868 UNG589868 UXC589868 VGY589868 VQU589868 WAQ589868 WKM589868 WUI589868 C655404 HW655404 RS655404 ABO655404 ALK655404 AVG655404 BFC655404 BOY655404 BYU655404 CIQ655404 CSM655404 DCI655404 DME655404 DWA655404 EFW655404 EPS655404 EZO655404 FJK655404 FTG655404 GDC655404 GMY655404 GWU655404 HGQ655404 HQM655404 IAI655404 IKE655404 IUA655404 JDW655404 JNS655404 JXO655404 KHK655404 KRG655404 LBC655404 LKY655404 LUU655404 MEQ655404 MOM655404 MYI655404 NIE655404 NSA655404 OBW655404 OLS655404 OVO655404 PFK655404 PPG655404 PZC655404 QIY655404 QSU655404 RCQ655404 RMM655404 RWI655404 SGE655404 SQA655404 SZW655404 TJS655404 TTO655404 UDK655404 UNG655404 UXC655404 VGY655404 VQU655404 WAQ655404 WKM655404 WUI655404 C720940 HW720940 RS720940 ABO720940 ALK720940 AVG720940 BFC720940 BOY720940 BYU720940 CIQ720940 CSM720940 DCI720940 DME720940 DWA720940 EFW720940 EPS720940 EZO720940 FJK720940 FTG720940 GDC720940 GMY720940 GWU720940 HGQ720940 HQM720940 IAI720940 IKE720940 IUA720940 JDW720940 JNS720940 JXO720940 KHK720940 KRG720940 LBC720940 LKY720940 LUU720940 MEQ720940 MOM720940 MYI720940 NIE720940 NSA720940 OBW720940 OLS720940 OVO720940 PFK720940 PPG720940 PZC720940 QIY720940 QSU720940 RCQ720940 RMM720940 RWI720940 SGE720940 SQA720940 SZW720940 TJS720940 TTO720940 UDK720940 UNG720940 UXC720940 VGY720940 VQU720940 WAQ720940 WKM720940 WUI720940 C786476 HW786476 RS786476 ABO786476 ALK786476 AVG786476 BFC786476 BOY786476 BYU786476 CIQ786476 CSM786476 DCI786476 DME786476 DWA786476 EFW786476 EPS786476 EZO786476 FJK786476 FTG786476 GDC786476 GMY786476 GWU786476 HGQ786476 HQM786476 IAI786476 IKE786476 IUA786476 JDW786476 JNS786476 JXO786476 KHK786476 KRG786476 LBC786476 LKY786476 LUU786476 MEQ786476 MOM786476 MYI786476 NIE786476 NSA786476 OBW786476 OLS786476 OVO786476 PFK786476 PPG786476 PZC786476 QIY786476 QSU786476 RCQ786476 RMM786476 RWI786476 SGE786476 SQA786476 SZW786476 TJS786476 TTO786476 UDK786476 UNG786476 UXC786476 VGY786476 VQU786476 WAQ786476 WKM786476 WUI786476 C852012 HW852012 RS852012 ABO852012 ALK852012 AVG852012 BFC852012 BOY852012 BYU852012 CIQ852012 CSM852012 DCI852012 DME852012 DWA852012 EFW852012 EPS852012 EZO852012 FJK852012 FTG852012 GDC852012 GMY852012 GWU852012 HGQ852012 HQM852012 IAI852012 IKE852012 IUA852012 JDW852012 JNS852012 JXO852012 KHK852012 KRG852012 LBC852012 LKY852012 LUU852012 MEQ852012 MOM852012 MYI852012 NIE852012 NSA852012 OBW852012 OLS852012 OVO852012 PFK852012 PPG852012 PZC852012 QIY852012 QSU852012 RCQ852012 RMM852012 RWI852012 SGE852012 SQA852012 SZW852012 TJS852012 TTO852012 UDK852012 UNG852012 UXC852012 VGY852012 VQU852012 WAQ852012 WKM852012 WUI852012 C917548 HW917548 RS917548 ABO917548 ALK917548 AVG917548 BFC917548 BOY917548 BYU917548 CIQ917548 CSM917548 DCI917548 DME917548 DWA917548 EFW917548 EPS917548 EZO917548 FJK917548 FTG917548 GDC917548 GMY917548 GWU917548 HGQ917548 HQM917548 IAI917548 IKE917548 IUA917548 JDW917548 JNS917548 JXO917548 KHK917548 KRG917548 LBC917548 LKY917548 LUU917548 MEQ917548 MOM917548 MYI917548 NIE917548 NSA917548 OBW917548 OLS917548 OVO917548 PFK917548 PPG917548 PZC917548 QIY917548 QSU917548 RCQ917548 RMM917548 RWI917548 SGE917548 SQA917548 SZW917548 TJS917548 TTO917548 UDK917548 UNG917548 UXC917548 VGY917548 VQU917548 WAQ917548 WKM917548 WUI917548 C983084 HW983084 RS983084 ABO983084 ALK983084 AVG983084 BFC983084 BOY983084 BYU983084 CIQ983084 CSM983084 DCI983084 DME983084 DWA983084 EFW983084 EPS983084 EZO983084 FJK983084 FTG983084 GDC983084 GMY983084 GWU983084 HGQ983084 HQM983084 IAI983084 IKE983084 IUA983084 JDW983084 JNS983084 JXO983084 KHK983084 KRG983084 LBC983084 LKY983084 LUU983084 MEQ983084 MOM983084 MYI983084 NIE983084 NSA983084 OBW983084 OLS983084 OVO983084 PFK983084 PPG983084 PZC983084 QIY983084 QSU983084 RCQ983084 RMM983084 RWI983084 SGE983084 SQA983084 SZW983084 TJS983084 TTO983084 UDK983084 UNG983084 UXC983084 VGY983084 VQU983084 WAQ983084 WKM983084 WUI983084 WKS983084 IC37:IC39 RY37:RY39 ABU37:ABU39 ALQ37:ALQ39 AVM37:AVM39 BFI37:BFI39 BPE37:BPE39 BZA37:BZA39 CIW37:CIW39 CSS37:CSS39 DCO37:DCO39 DMK37:DMK39 DWG37:DWG39 EGC37:EGC39 EPY37:EPY39 EZU37:EZU39 FJQ37:FJQ39 FTM37:FTM39 GDI37:GDI39 GNE37:GNE39 GXA37:GXA39 HGW37:HGW39 HQS37:HQS39 IAO37:IAO39 IKK37:IKK39 IUG37:IUG39 JEC37:JEC39 JNY37:JNY39 JXU37:JXU39 KHQ37:KHQ39 KRM37:KRM39 LBI37:LBI39 LLE37:LLE39 LVA37:LVA39 MEW37:MEW39 MOS37:MOS39 MYO37:MYO39 NIK37:NIK39 NSG37:NSG39 OCC37:OCC39 OLY37:OLY39 OVU37:OVU39 PFQ37:PFQ39 PPM37:PPM39 PZI37:PZI39 QJE37:QJE39 QTA37:QTA39 RCW37:RCW39 RMS37:RMS39 RWO37:RWO39 SGK37:SGK39 SQG37:SQG39 TAC37:TAC39 TJY37:TJY39 TTU37:TTU39 UDQ37:UDQ39 UNM37:UNM39 UXI37:UXI39 VHE37:VHE39 VRA37:VRA39 WAW37:WAW39 WKS37:WKS39 WUO37:WUO39 I65580 IC65580 RY65580 ABU65580 ALQ65580 AVM65580 BFI65580 BPE65580 BZA65580 CIW65580 CSS65580 DCO65580 DMK65580 DWG65580 EGC65580 EPY65580 EZU65580 FJQ65580 FTM65580 GDI65580 GNE65580 GXA65580 HGW65580 HQS65580 IAO65580 IKK65580 IUG65580 JEC65580 JNY65580 JXU65580 KHQ65580 KRM65580 LBI65580 LLE65580 LVA65580 MEW65580 MOS65580 MYO65580 NIK65580 NSG65580 OCC65580 OLY65580 OVU65580 PFQ65580 PPM65580 PZI65580 QJE65580 QTA65580 RCW65580 RMS65580 RWO65580 SGK65580 SQG65580 TAC65580 TJY65580 TTU65580 UDQ65580 UNM65580 UXI65580 VHE65580 VRA65580 WAW65580 WKS65580 WUO65580 I131116 IC131116 RY131116 ABU131116 ALQ131116 AVM131116 BFI131116 BPE131116 BZA131116 CIW131116 CSS131116 DCO131116 DMK131116 DWG131116 EGC131116 EPY131116 EZU131116 FJQ131116 FTM131116 GDI131116 GNE131116 GXA131116 HGW131116 HQS131116 IAO131116 IKK131116 IUG131116 JEC131116 JNY131116 JXU131116 KHQ131116 KRM131116 LBI131116 LLE131116 LVA131116 MEW131116 MOS131116 MYO131116 NIK131116 NSG131116 OCC131116 OLY131116 OVU131116 PFQ131116 PPM131116 PZI131116 QJE131116 QTA131116 RCW131116 RMS131116 RWO131116 SGK131116 SQG131116 TAC131116 TJY131116 TTU131116 UDQ131116 UNM131116 UXI131116 VHE131116 VRA131116 WAW131116 WKS131116 WUO131116 I196652 IC196652 RY196652 ABU196652 ALQ196652 AVM196652 BFI196652 BPE196652 BZA196652 CIW196652 CSS196652 DCO196652 DMK196652 DWG196652 EGC196652 EPY196652 EZU196652 FJQ196652 FTM196652 GDI196652 GNE196652 GXA196652 HGW196652 HQS196652 IAO196652 IKK196652 IUG196652 JEC196652 JNY196652 JXU196652 KHQ196652 KRM196652 LBI196652 LLE196652 LVA196652 MEW196652 MOS196652 MYO196652 NIK196652 NSG196652 OCC196652 OLY196652 OVU196652 PFQ196652 PPM196652 PZI196652 QJE196652 QTA196652 RCW196652 RMS196652 RWO196652 SGK196652 SQG196652 TAC196652 TJY196652 TTU196652 UDQ196652 UNM196652 UXI196652 VHE196652 VRA196652 WAW196652 WKS196652 WUO196652 I262188 IC262188 RY262188 ABU262188 ALQ262188 AVM262188 BFI262188 BPE262188 BZA262188 CIW262188 CSS262188 DCO262188 DMK262188 DWG262188 EGC262188 EPY262188 EZU262188 FJQ262188 FTM262188 GDI262188 GNE262188 GXA262188 HGW262188 HQS262188 IAO262188 IKK262188 IUG262188 JEC262188 JNY262188 JXU262188 KHQ262188 KRM262188 LBI262188 LLE262188 LVA262188 MEW262188 MOS262188 MYO262188 NIK262188 NSG262188 OCC262188 OLY262188 OVU262188 PFQ262188 PPM262188 PZI262188 QJE262188 QTA262188 RCW262188 RMS262188 RWO262188 SGK262188 SQG262188 TAC262188 TJY262188 TTU262188 UDQ262188 UNM262188 UXI262188 VHE262188 VRA262188 WAW262188 WKS262188 WUO262188 I327724 IC327724 RY327724 ABU327724 ALQ327724 AVM327724 BFI327724 BPE327724 BZA327724 CIW327724 CSS327724 DCO327724 DMK327724 DWG327724 EGC327724 EPY327724 EZU327724 FJQ327724 FTM327724 GDI327724 GNE327724 GXA327724 HGW327724 HQS327724 IAO327724 IKK327724 IUG327724 JEC327724 JNY327724 JXU327724 KHQ327724 KRM327724 LBI327724 LLE327724 LVA327724 MEW327724 MOS327724 MYO327724 NIK327724 NSG327724 OCC327724 OLY327724 OVU327724 PFQ327724 PPM327724 PZI327724 QJE327724 QTA327724 RCW327724 RMS327724 RWO327724 SGK327724 SQG327724 TAC327724 TJY327724 TTU327724 UDQ327724 UNM327724 UXI327724 VHE327724 VRA327724 WAW327724 WKS327724 WUO327724 I393260 IC393260 RY393260 ABU393260 ALQ393260 AVM393260 BFI393260 BPE393260 BZA393260 CIW393260 CSS393260 DCO393260 DMK393260 DWG393260 EGC393260 EPY393260 EZU393260 FJQ393260 FTM393260 GDI393260 GNE393260 GXA393260 HGW393260 HQS393260 IAO393260 IKK393260 IUG393260 JEC393260 JNY393260 JXU393260 KHQ393260 KRM393260 LBI393260 LLE393260 LVA393260 MEW393260 MOS393260 MYO393260 NIK393260 NSG393260 OCC393260 OLY393260 OVU393260 PFQ393260 PPM393260 PZI393260 QJE393260 QTA393260 RCW393260 RMS393260 RWO393260 SGK393260 SQG393260 TAC393260 TJY393260 TTU393260 UDQ393260 UNM393260 UXI393260 VHE393260 VRA393260 WAW393260 WKS393260 WUO393260 I458796 IC458796 RY458796 ABU458796 ALQ458796 AVM458796 BFI458796 BPE458796 BZA458796 CIW458796 CSS458796 DCO458796 DMK458796 DWG458796 EGC458796 EPY458796 EZU458796 FJQ458796 FTM458796 GDI458796 GNE458796 GXA458796 HGW458796 HQS458796 IAO458796 IKK458796 IUG458796 JEC458796 JNY458796 JXU458796 KHQ458796 KRM458796 LBI458796 LLE458796 LVA458796 MEW458796 MOS458796 MYO458796 NIK458796 NSG458796 OCC458796 OLY458796 OVU458796 PFQ458796 PPM458796 PZI458796 QJE458796 QTA458796 RCW458796 RMS458796 RWO458796 SGK458796 SQG458796 TAC458796 TJY458796 TTU458796 UDQ458796 UNM458796 UXI458796 VHE458796 VRA458796 WAW458796 WKS458796 WUO458796 I524332 IC524332 RY524332 ABU524332 ALQ524332 AVM524332 BFI524332 BPE524332 BZA524332 CIW524332 CSS524332 DCO524332 DMK524332 DWG524332 EGC524332 EPY524332 EZU524332 FJQ524332 FTM524332 GDI524332 GNE524332 GXA524332 HGW524332 HQS524332 IAO524332 IKK524332 IUG524332 JEC524332 JNY524332 JXU524332 KHQ524332 KRM524332 LBI524332 LLE524332 LVA524332 MEW524332 MOS524332 MYO524332 NIK524332 NSG524332 OCC524332 OLY524332 OVU524332 PFQ524332 PPM524332 PZI524332 QJE524332 QTA524332 RCW524332 RMS524332 RWO524332 SGK524332 SQG524332 TAC524332 TJY524332 TTU524332 UDQ524332 UNM524332 UXI524332 VHE524332 VRA524332 WAW524332 WKS524332 WUO524332 I589868 IC589868 RY589868 ABU589868 ALQ589868 AVM589868 BFI589868 BPE589868 BZA589868 CIW589868 CSS589868 DCO589868 DMK589868 DWG589868 EGC589868 EPY589868 EZU589868 FJQ589868 FTM589868 GDI589868 GNE589868 GXA589868 HGW589868 HQS589868 IAO589868 IKK589868 IUG589868 JEC589868 JNY589868 JXU589868 KHQ589868 KRM589868 LBI589868 LLE589868 LVA589868 MEW589868 MOS589868 MYO589868 NIK589868 NSG589868 OCC589868 OLY589868 OVU589868 PFQ589868 PPM589868 PZI589868 QJE589868 QTA589868 RCW589868 RMS589868 RWO589868 SGK589868 SQG589868 TAC589868 TJY589868 TTU589868 UDQ589868 UNM589868 UXI589868 VHE589868 VRA589868 WAW589868 WKS589868 WUO589868 I655404 IC655404 RY655404 ABU655404 ALQ655404 AVM655404 BFI655404 BPE655404 BZA655404 CIW655404 CSS655404 DCO655404 DMK655404 DWG655404 EGC655404 EPY655404 EZU655404 FJQ655404 FTM655404 GDI655404 GNE655404 GXA655404 HGW655404 HQS655404 IAO655404 IKK655404 IUG655404 JEC655404 JNY655404 JXU655404 KHQ655404 KRM655404 LBI655404 LLE655404 LVA655404 MEW655404 MOS655404 MYO655404 NIK655404 NSG655404 OCC655404 OLY655404 OVU655404 PFQ655404 PPM655404 PZI655404 QJE655404 QTA655404 RCW655404 RMS655404 RWO655404 SGK655404 SQG655404 TAC655404 TJY655404 TTU655404 UDQ655404 UNM655404 UXI655404 VHE655404 VRA655404 WAW655404 WKS655404 WUO655404 I720940 IC720940 RY720940 ABU720940 ALQ720940 AVM720940 BFI720940 BPE720940 BZA720940 CIW720940 CSS720940 DCO720940 DMK720940 DWG720940 EGC720940 EPY720940 EZU720940 FJQ720940 FTM720940 GDI720940 GNE720940 GXA720940 HGW720940 HQS720940 IAO720940 IKK720940 IUG720940 JEC720940 JNY720940 JXU720940 KHQ720940 KRM720940 LBI720940 LLE720940 LVA720940 MEW720940 MOS720940 MYO720940 NIK720940 NSG720940 OCC720940 OLY720940 OVU720940 PFQ720940 PPM720940 PZI720940 QJE720940 QTA720940 RCW720940 RMS720940 RWO720940 SGK720940 SQG720940 TAC720940 TJY720940 TTU720940 UDQ720940 UNM720940 UXI720940 VHE720940 VRA720940 WAW720940 WKS720940 WUO720940 I786476 IC786476 RY786476 ABU786476 ALQ786476 AVM786476 BFI786476 BPE786476 BZA786476 CIW786476 CSS786476 DCO786476 DMK786476 DWG786476 EGC786476 EPY786476 EZU786476 FJQ786476 FTM786476 GDI786476 GNE786476 GXA786476 HGW786476 HQS786476 IAO786476 IKK786476 IUG786476 JEC786476 JNY786476 JXU786476 KHQ786476 KRM786476 LBI786476 LLE786476 LVA786476 MEW786476 MOS786476 MYO786476 NIK786476 NSG786476 OCC786476 OLY786476 OVU786476 PFQ786476 PPM786476 PZI786476 QJE786476 QTA786476 RCW786476 RMS786476 RWO786476 SGK786476 SQG786476 TAC786476 TJY786476 TTU786476 UDQ786476 UNM786476 UXI786476 VHE786476 VRA786476 WAW786476 WKS786476 WUO786476 I852012 IC852012 RY852012 ABU852012 ALQ852012 AVM852012 BFI852012 BPE852012 BZA852012 CIW852012 CSS852012 DCO852012 DMK852012 DWG852012 EGC852012 EPY852012 EZU852012 FJQ852012 FTM852012 GDI852012 GNE852012 GXA852012 HGW852012 HQS852012 IAO852012 IKK852012 IUG852012 JEC852012 JNY852012 JXU852012 KHQ852012 KRM852012 LBI852012 LLE852012 LVA852012 MEW852012 MOS852012 MYO852012 NIK852012 NSG852012 OCC852012 OLY852012 OVU852012 PFQ852012 PPM852012 PZI852012 QJE852012 QTA852012 RCW852012 RMS852012 RWO852012 SGK852012 SQG852012 TAC852012 TJY852012 TTU852012 UDQ852012 UNM852012 UXI852012 VHE852012 VRA852012 WAW852012 WKS852012 WUO852012 I917548 IC917548 RY917548 ABU917548 ALQ917548 AVM917548 BFI917548 BPE917548 BZA917548 CIW917548 CSS917548 DCO917548 DMK917548 DWG917548 EGC917548 EPY917548 EZU917548 FJQ917548 FTM917548 GDI917548 GNE917548 GXA917548 HGW917548 HQS917548 IAO917548 IKK917548 IUG917548 JEC917548 JNY917548 JXU917548 KHQ917548 KRM917548 LBI917548 LLE917548 LVA917548 MEW917548 MOS917548 MYO917548 NIK917548 NSG917548 OCC917548 OLY917548 OVU917548 PFQ917548 PPM917548 PZI917548 QJE917548 QTA917548 RCW917548 RMS917548 RWO917548 SGK917548 SQG917548 TAC917548 TJY917548 TTU917548 UDQ917548 UNM917548 UXI917548 VHE917548 VRA917548 WAW917548 WKS917548 WUO917548 I983084 IC983084 RY983084 ABU983084 ALQ983084 AVM983084 BFI983084 BPE983084 BZA983084 CIW983084 CSS983084 DCO983084 DMK983084 DWG983084 EGC983084 EPY983084 EZU983084 FJQ983084 FTM983084 GDI983084 GNE983084 GXA983084 HGW983084 HQS983084 IAO983084 IKK983084 IUG983084 JEC983084 JNY983084 JXU983084 KHQ983084 KRM983084 LBI983084 LLE983084 LVA983084 MEW983084 MOS983084 MYO983084 NIK983084 NSG983084 OCC983084 OLY983084 OVU983084 PFQ983084 PPM983084 PZI983084 QJE983084 QTA983084 RCW983084 RMS983084 RWO983084 SGK983084 SQG983084 TAC983084 TJY983084 TTU983084 UDQ983084 UNM983084 UXI983084 VHE983084 VRA983084 WAW983084" xr:uid="{00000000-0002-0000-0200-000001000000}">
      <formula1>"観,総・観,指・観"</formula1>
    </dataValidation>
    <dataValidation type="list" allowBlank="1" showInputMessage="1" showErrorMessage="1" sqref="WUP983087:WUQ983087 J65583:K65583 ID65583:IE65583 RZ65583:SA65583 ABV65583:ABW65583 ALR65583:ALS65583 AVN65583:AVO65583 BFJ65583:BFK65583 BPF65583:BPG65583 BZB65583:BZC65583 CIX65583:CIY65583 CST65583:CSU65583 DCP65583:DCQ65583 DML65583:DMM65583 DWH65583:DWI65583 EGD65583:EGE65583 EPZ65583:EQA65583 EZV65583:EZW65583 FJR65583:FJS65583 FTN65583:FTO65583 GDJ65583:GDK65583 GNF65583:GNG65583 GXB65583:GXC65583 HGX65583:HGY65583 HQT65583:HQU65583 IAP65583:IAQ65583 IKL65583:IKM65583 IUH65583:IUI65583 JED65583:JEE65583 JNZ65583:JOA65583 JXV65583:JXW65583 KHR65583:KHS65583 KRN65583:KRO65583 LBJ65583:LBK65583 LLF65583:LLG65583 LVB65583:LVC65583 MEX65583:MEY65583 MOT65583:MOU65583 MYP65583:MYQ65583 NIL65583:NIM65583 NSH65583:NSI65583 OCD65583:OCE65583 OLZ65583:OMA65583 OVV65583:OVW65583 PFR65583:PFS65583 PPN65583:PPO65583 PZJ65583:PZK65583 QJF65583:QJG65583 QTB65583:QTC65583 RCX65583:RCY65583 RMT65583:RMU65583 RWP65583:RWQ65583 SGL65583:SGM65583 SQH65583:SQI65583 TAD65583:TAE65583 TJZ65583:TKA65583 TTV65583:TTW65583 UDR65583:UDS65583 UNN65583:UNO65583 UXJ65583:UXK65583 VHF65583:VHG65583 VRB65583:VRC65583 WAX65583:WAY65583 WKT65583:WKU65583 WUP65583:WUQ65583 J131119:K131119 ID131119:IE131119 RZ131119:SA131119 ABV131119:ABW131119 ALR131119:ALS131119 AVN131119:AVO131119 BFJ131119:BFK131119 BPF131119:BPG131119 BZB131119:BZC131119 CIX131119:CIY131119 CST131119:CSU131119 DCP131119:DCQ131119 DML131119:DMM131119 DWH131119:DWI131119 EGD131119:EGE131119 EPZ131119:EQA131119 EZV131119:EZW131119 FJR131119:FJS131119 FTN131119:FTO131119 GDJ131119:GDK131119 GNF131119:GNG131119 GXB131119:GXC131119 HGX131119:HGY131119 HQT131119:HQU131119 IAP131119:IAQ131119 IKL131119:IKM131119 IUH131119:IUI131119 JED131119:JEE131119 JNZ131119:JOA131119 JXV131119:JXW131119 KHR131119:KHS131119 KRN131119:KRO131119 LBJ131119:LBK131119 LLF131119:LLG131119 LVB131119:LVC131119 MEX131119:MEY131119 MOT131119:MOU131119 MYP131119:MYQ131119 NIL131119:NIM131119 NSH131119:NSI131119 OCD131119:OCE131119 OLZ131119:OMA131119 OVV131119:OVW131119 PFR131119:PFS131119 PPN131119:PPO131119 PZJ131119:PZK131119 QJF131119:QJG131119 QTB131119:QTC131119 RCX131119:RCY131119 RMT131119:RMU131119 RWP131119:RWQ131119 SGL131119:SGM131119 SQH131119:SQI131119 TAD131119:TAE131119 TJZ131119:TKA131119 TTV131119:TTW131119 UDR131119:UDS131119 UNN131119:UNO131119 UXJ131119:UXK131119 VHF131119:VHG131119 VRB131119:VRC131119 WAX131119:WAY131119 WKT131119:WKU131119 WUP131119:WUQ131119 J196655:K196655 ID196655:IE196655 RZ196655:SA196655 ABV196655:ABW196655 ALR196655:ALS196655 AVN196655:AVO196655 BFJ196655:BFK196655 BPF196655:BPG196655 BZB196655:BZC196655 CIX196655:CIY196655 CST196655:CSU196655 DCP196655:DCQ196655 DML196655:DMM196655 DWH196655:DWI196655 EGD196655:EGE196655 EPZ196655:EQA196655 EZV196655:EZW196655 FJR196655:FJS196655 FTN196655:FTO196655 GDJ196655:GDK196655 GNF196655:GNG196655 GXB196655:GXC196655 HGX196655:HGY196655 HQT196655:HQU196655 IAP196655:IAQ196655 IKL196655:IKM196655 IUH196655:IUI196655 JED196655:JEE196655 JNZ196655:JOA196655 JXV196655:JXW196655 KHR196655:KHS196655 KRN196655:KRO196655 LBJ196655:LBK196655 LLF196655:LLG196655 LVB196655:LVC196655 MEX196655:MEY196655 MOT196655:MOU196655 MYP196655:MYQ196655 NIL196655:NIM196655 NSH196655:NSI196655 OCD196655:OCE196655 OLZ196655:OMA196655 OVV196655:OVW196655 PFR196655:PFS196655 PPN196655:PPO196655 PZJ196655:PZK196655 QJF196655:QJG196655 QTB196655:QTC196655 RCX196655:RCY196655 RMT196655:RMU196655 RWP196655:RWQ196655 SGL196655:SGM196655 SQH196655:SQI196655 TAD196655:TAE196655 TJZ196655:TKA196655 TTV196655:TTW196655 UDR196655:UDS196655 UNN196655:UNO196655 UXJ196655:UXK196655 VHF196655:VHG196655 VRB196655:VRC196655 WAX196655:WAY196655 WKT196655:WKU196655 WUP196655:WUQ196655 J262191:K262191 ID262191:IE262191 RZ262191:SA262191 ABV262191:ABW262191 ALR262191:ALS262191 AVN262191:AVO262191 BFJ262191:BFK262191 BPF262191:BPG262191 BZB262191:BZC262191 CIX262191:CIY262191 CST262191:CSU262191 DCP262191:DCQ262191 DML262191:DMM262191 DWH262191:DWI262191 EGD262191:EGE262191 EPZ262191:EQA262191 EZV262191:EZW262191 FJR262191:FJS262191 FTN262191:FTO262191 GDJ262191:GDK262191 GNF262191:GNG262191 GXB262191:GXC262191 HGX262191:HGY262191 HQT262191:HQU262191 IAP262191:IAQ262191 IKL262191:IKM262191 IUH262191:IUI262191 JED262191:JEE262191 JNZ262191:JOA262191 JXV262191:JXW262191 KHR262191:KHS262191 KRN262191:KRO262191 LBJ262191:LBK262191 LLF262191:LLG262191 LVB262191:LVC262191 MEX262191:MEY262191 MOT262191:MOU262191 MYP262191:MYQ262191 NIL262191:NIM262191 NSH262191:NSI262191 OCD262191:OCE262191 OLZ262191:OMA262191 OVV262191:OVW262191 PFR262191:PFS262191 PPN262191:PPO262191 PZJ262191:PZK262191 QJF262191:QJG262191 QTB262191:QTC262191 RCX262191:RCY262191 RMT262191:RMU262191 RWP262191:RWQ262191 SGL262191:SGM262191 SQH262191:SQI262191 TAD262191:TAE262191 TJZ262191:TKA262191 TTV262191:TTW262191 UDR262191:UDS262191 UNN262191:UNO262191 UXJ262191:UXK262191 VHF262191:VHG262191 VRB262191:VRC262191 WAX262191:WAY262191 WKT262191:WKU262191 WUP262191:WUQ262191 J327727:K327727 ID327727:IE327727 RZ327727:SA327727 ABV327727:ABW327727 ALR327727:ALS327727 AVN327727:AVO327727 BFJ327727:BFK327727 BPF327727:BPG327727 BZB327727:BZC327727 CIX327727:CIY327727 CST327727:CSU327727 DCP327727:DCQ327727 DML327727:DMM327727 DWH327727:DWI327727 EGD327727:EGE327727 EPZ327727:EQA327727 EZV327727:EZW327727 FJR327727:FJS327727 FTN327727:FTO327727 GDJ327727:GDK327727 GNF327727:GNG327727 GXB327727:GXC327727 HGX327727:HGY327727 HQT327727:HQU327727 IAP327727:IAQ327727 IKL327727:IKM327727 IUH327727:IUI327727 JED327727:JEE327727 JNZ327727:JOA327727 JXV327727:JXW327727 KHR327727:KHS327727 KRN327727:KRO327727 LBJ327727:LBK327727 LLF327727:LLG327727 LVB327727:LVC327727 MEX327727:MEY327727 MOT327727:MOU327727 MYP327727:MYQ327727 NIL327727:NIM327727 NSH327727:NSI327727 OCD327727:OCE327727 OLZ327727:OMA327727 OVV327727:OVW327727 PFR327727:PFS327727 PPN327727:PPO327727 PZJ327727:PZK327727 QJF327727:QJG327727 QTB327727:QTC327727 RCX327727:RCY327727 RMT327727:RMU327727 RWP327727:RWQ327727 SGL327727:SGM327727 SQH327727:SQI327727 TAD327727:TAE327727 TJZ327727:TKA327727 TTV327727:TTW327727 UDR327727:UDS327727 UNN327727:UNO327727 UXJ327727:UXK327727 VHF327727:VHG327727 VRB327727:VRC327727 WAX327727:WAY327727 WKT327727:WKU327727 WUP327727:WUQ327727 J393263:K393263 ID393263:IE393263 RZ393263:SA393263 ABV393263:ABW393263 ALR393263:ALS393263 AVN393263:AVO393263 BFJ393263:BFK393263 BPF393263:BPG393263 BZB393263:BZC393263 CIX393263:CIY393263 CST393263:CSU393263 DCP393263:DCQ393263 DML393263:DMM393263 DWH393263:DWI393263 EGD393263:EGE393263 EPZ393263:EQA393263 EZV393263:EZW393263 FJR393263:FJS393263 FTN393263:FTO393263 GDJ393263:GDK393263 GNF393263:GNG393263 GXB393263:GXC393263 HGX393263:HGY393263 HQT393263:HQU393263 IAP393263:IAQ393263 IKL393263:IKM393263 IUH393263:IUI393263 JED393263:JEE393263 JNZ393263:JOA393263 JXV393263:JXW393263 KHR393263:KHS393263 KRN393263:KRO393263 LBJ393263:LBK393263 LLF393263:LLG393263 LVB393263:LVC393263 MEX393263:MEY393263 MOT393263:MOU393263 MYP393263:MYQ393263 NIL393263:NIM393263 NSH393263:NSI393263 OCD393263:OCE393263 OLZ393263:OMA393263 OVV393263:OVW393263 PFR393263:PFS393263 PPN393263:PPO393263 PZJ393263:PZK393263 QJF393263:QJG393263 QTB393263:QTC393263 RCX393263:RCY393263 RMT393263:RMU393263 RWP393263:RWQ393263 SGL393263:SGM393263 SQH393263:SQI393263 TAD393263:TAE393263 TJZ393263:TKA393263 TTV393263:TTW393263 UDR393263:UDS393263 UNN393263:UNO393263 UXJ393263:UXK393263 VHF393263:VHG393263 VRB393263:VRC393263 WAX393263:WAY393263 WKT393263:WKU393263 WUP393263:WUQ393263 J458799:K458799 ID458799:IE458799 RZ458799:SA458799 ABV458799:ABW458799 ALR458799:ALS458799 AVN458799:AVO458799 BFJ458799:BFK458799 BPF458799:BPG458799 BZB458799:BZC458799 CIX458799:CIY458799 CST458799:CSU458799 DCP458799:DCQ458799 DML458799:DMM458799 DWH458799:DWI458799 EGD458799:EGE458799 EPZ458799:EQA458799 EZV458799:EZW458799 FJR458799:FJS458799 FTN458799:FTO458799 GDJ458799:GDK458799 GNF458799:GNG458799 GXB458799:GXC458799 HGX458799:HGY458799 HQT458799:HQU458799 IAP458799:IAQ458799 IKL458799:IKM458799 IUH458799:IUI458799 JED458799:JEE458799 JNZ458799:JOA458799 JXV458799:JXW458799 KHR458799:KHS458799 KRN458799:KRO458799 LBJ458799:LBK458799 LLF458799:LLG458799 LVB458799:LVC458799 MEX458799:MEY458799 MOT458799:MOU458799 MYP458799:MYQ458799 NIL458799:NIM458799 NSH458799:NSI458799 OCD458799:OCE458799 OLZ458799:OMA458799 OVV458799:OVW458799 PFR458799:PFS458799 PPN458799:PPO458799 PZJ458799:PZK458799 QJF458799:QJG458799 QTB458799:QTC458799 RCX458799:RCY458799 RMT458799:RMU458799 RWP458799:RWQ458799 SGL458799:SGM458799 SQH458799:SQI458799 TAD458799:TAE458799 TJZ458799:TKA458799 TTV458799:TTW458799 UDR458799:UDS458799 UNN458799:UNO458799 UXJ458799:UXK458799 VHF458799:VHG458799 VRB458799:VRC458799 WAX458799:WAY458799 WKT458799:WKU458799 WUP458799:WUQ458799 J524335:K524335 ID524335:IE524335 RZ524335:SA524335 ABV524335:ABW524335 ALR524335:ALS524335 AVN524335:AVO524335 BFJ524335:BFK524335 BPF524335:BPG524335 BZB524335:BZC524335 CIX524335:CIY524335 CST524335:CSU524335 DCP524335:DCQ524335 DML524335:DMM524335 DWH524335:DWI524335 EGD524335:EGE524335 EPZ524335:EQA524335 EZV524335:EZW524335 FJR524335:FJS524335 FTN524335:FTO524335 GDJ524335:GDK524335 GNF524335:GNG524335 GXB524335:GXC524335 HGX524335:HGY524335 HQT524335:HQU524335 IAP524335:IAQ524335 IKL524335:IKM524335 IUH524335:IUI524335 JED524335:JEE524335 JNZ524335:JOA524335 JXV524335:JXW524335 KHR524335:KHS524335 KRN524335:KRO524335 LBJ524335:LBK524335 LLF524335:LLG524335 LVB524335:LVC524335 MEX524335:MEY524335 MOT524335:MOU524335 MYP524335:MYQ524335 NIL524335:NIM524335 NSH524335:NSI524335 OCD524335:OCE524335 OLZ524335:OMA524335 OVV524335:OVW524335 PFR524335:PFS524335 PPN524335:PPO524335 PZJ524335:PZK524335 QJF524335:QJG524335 QTB524335:QTC524335 RCX524335:RCY524335 RMT524335:RMU524335 RWP524335:RWQ524335 SGL524335:SGM524335 SQH524335:SQI524335 TAD524335:TAE524335 TJZ524335:TKA524335 TTV524335:TTW524335 UDR524335:UDS524335 UNN524335:UNO524335 UXJ524335:UXK524335 VHF524335:VHG524335 VRB524335:VRC524335 WAX524335:WAY524335 WKT524335:WKU524335 WUP524335:WUQ524335 J589871:K589871 ID589871:IE589871 RZ589871:SA589871 ABV589871:ABW589871 ALR589871:ALS589871 AVN589871:AVO589871 BFJ589871:BFK589871 BPF589871:BPG589871 BZB589871:BZC589871 CIX589871:CIY589871 CST589871:CSU589871 DCP589871:DCQ589871 DML589871:DMM589871 DWH589871:DWI589871 EGD589871:EGE589871 EPZ589871:EQA589871 EZV589871:EZW589871 FJR589871:FJS589871 FTN589871:FTO589871 GDJ589871:GDK589871 GNF589871:GNG589871 GXB589871:GXC589871 HGX589871:HGY589871 HQT589871:HQU589871 IAP589871:IAQ589871 IKL589871:IKM589871 IUH589871:IUI589871 JED589871:JEE589871 JNZ589871:JOA589871 JXV589871:JXW589871 KHR589871:KHS589871 KRN589871:KRO589871 LBJ589871:LBK589871 LLF589871:LLG589871 LVB589871:LVC589871 MEX589871:MEY589871 MOT589871:MOU589871 MYP589871:MYQ589871 NIL589871:NIM589871 NSH589871:NSI589871 OCD589871:OCE589871 OLZ589871:OMA589871 OVV589871:OVW589871 PFR589871:PFS589871 PPN589871:PPO589871 PZJ589871:PZK589871 QJF589871:QJG589871 QTB589871:QTC589871 RCX589871:RCY589871 RMT589871:RMU589871 RWP589871:RWQ589871 SGL589871:SGM589871 SQH589871:SQI589871 TAD589871:TAE589871 TJZ589871:TKA589871 TTV589871:TTW589871 UDR589871:UDS589871 UNN589871:UNO589871 UXJ589871:UXK589871 VHF589871:VHG589871 VRB589871:VRC589871 WAX589871:WAY589871 WKT589871:WKU589871 WUP589871:WUQ589871 J655407:K655407 ID655407:IE655407 RZ655407:SA655407 ABV655407:ABW655407 ALR655407:ALS655407 AVN655407:AVO655407 BFJ655407:BFK655407 BPF655407:BPG655407 BZB655407:BZC655407 CIX655407:CIY655407 CST655407:CSU655407 DCP655407:DCQ655407 DML655407:DMM655407 DWH655407:DWI655407 EGD655407:EGE655407 EPZ655407:EQA655407 EZV655407:EZW655407 FJR655407:FJS655407 FTN655407:FTO655407 GDJ655407:GDK655407 GNF655407:GNG655407 GXB655407:GXC655407 HGX655407:HGY655407 HQT655407:HQU655407 IAP655407:IAQ655407 IKL655407:IKM655407 IUH655407:IUI655407 JED655407:JEE655407 JNZ655407:JOA655407 JXV655407:JXW655407 KHR655407:KHS655407 KRN655407:KRO655407 LBJ655407:LBK655407 LLF655407:LLG655407 LVB655407:LVC655407 MEX655407:MEY655407 MOT655407:MOU655407 MYP655407:MYQ655407 NIL655407:NIM655407 NSH655407:NSI655407 OCD655407:OCE655407 OLZ655407:OMA655407 OVV655407:OVW655407 PFR655407:PFS655407 PPN655407:PPO655407 PZJ655407:PZK655407 QJF655407:QJG655407 QTB655407:QTC655407 RCX655407:RCY655407 RMT655407:RMU655407 RWP655407:RWQ655407 SGL655407:SGM655407 SQH655407:SQI655407 TAD655407:TAE655407 TJZ655407:TKA655407 TTV655407:TTW655407 UDR655407:UDS655407 UNN655407:UNO655407 UXJ655407:UXK655407 VHF655407:VHG655407 VRB655407:VRC655407 WAX655407:WAY655407 WKT655407:WKU655407 WUP655407:WUQ655407 J720943:K720943 ID720943:IE720943 RZ720943:SA720943 ABV720943:ABW720943 ALR720943:ALS720943 AVN720943:AVO720943 BFJ720943:BFK720943 BPF720943:BPG720943 BZB720943:BZC720943 CIX720943:CIY720943 CST720943:CSU720943 DCP720943:DCQ720943 DML720943:DMM720943 DWH720943:DWI720943 EGD720943:EGE720943 EPZ720943:EQA720943 EZV720943:EZW720943 FJR720943:FJS720943 FTN720943:FTO720943 GDJ720943:GDK720943 GNF720943:GNG720943 GXB720943:GXC720943 HGX720943:HGY720943 HQT720943:HQU720943 IAP720943:IAQ720943 IKL720943:IKM720943 IUH720943:IUI720943 JED720943:JEE720943 JNZ720943:JOA720943 JXV720943:JXW720943 KHR720943:KHS720943 KRN720943:KRO720943 LBJ720943:LBK720943 LLF720943:LLG720943 LVB720943:LVC720943 MEX720943:MEY720943 MOT720943:MOU720943 MYP720943:MYQ720943 NIL720943:NIM720943 NSH720943:NSI720943 OCD720943:OCE720943 OLZ720943:OMA720943 OVV720943:OVW720943 PFR720943:PFS720943 PPN720943:PPO720943 PZJ720943:PZK720943 QJF720943:QJG720943 QTB720943:QTC720943 RCX720943:RCY720943 RMT720943:RMU720943 RWP720943:RWQ720943 SGL720943:SGM720943 SQH720943:SQI720943 TAD720943:TAE720943 TJZ720943:TKA720943 TTV720943:TTW720943 UDR720943:UDS720943 UNN720943:UNO720943 UXJ720943:UXK720943 VHF720943:VHG720943 VRB720943:VRC720943 WAX720943:WAY720943 WKT720943:WKU720943 WUP720943:WUQ720943 J786479:K786479 ID786479:IE786479 RZ786479:SA786479 ABV786479:ABW786479 ALR786479:ALS786479 AVN786479:AVO786479 BFJ786479:BFK786479 BPF786479:BPG786479 BZB786479:BZC786479 CIX786479:CIY786479 CST786479:CSU786479 DCP786479:DCQ786479 DML786479:DMM786479 DWH786479:DWI786479 EGD786479:EGE786479 EPZ786479:EQA786479 EZV786479:EZW786479 FJR786479:FJS786479 FTN786479:FTO786479 GDJ786479:GDK786479 GNF786479:GNG786479 GXB786479:GXC786479 HGX786479:HGY786479 HQT786479:HQU786479 IAP786479:IAQ786479 IKL786479:IKM786479 IUH786479:IUI786479 JED786479:JEE786479 JNZ786479:JOA786479 JXV786479:JXW786479 KHR786479:KHS786479 KRN786479:KRO786479 LBJ786479:LBK786479 LLF786479:LLG786479 LVB786479:LVC786479 MEX786479:MEY786479 MOT786479:MOU786479 MYP786479:MYQ786479 NIL786479:NIM786479 NSH786479:NSI786479 OCD786479:OCE786479 OLZ786479:OMA786479 OVV786479:OVW786479 PFR786479:PFS786479 PPN786479:PPO786479 PZJ786479:PZK786479 QJF786479:QJG786479 QTB786479:QTC786479 RCX786479:RCY786479 RMT786479:RMU786479 RWP786479:RWQ786479 SGL786479:SGM786479 SQH786479:SQI786479 TAD786479:TAE786479 TJZ786479:TKA786479 TTV786479:TTW786479 UDR786479:UDS786479 UNN786479:UNO786479 UXJ786479:UXK786479 VHF786479:VHG786479 VRB786479:VRC786479 WAX786479:WAY786479 WKT786479:WKU786479 WUP786479:WUQ786479 J852015:K852015 ID852015:IE852015 RZ852015:SA852015 ABV852015:ABW852015 ALR852015:ALS852015 AVN852015:AVO852015 BFJ852015:BFK852015 BPF852015:BPG852015 BZB852015:BZC852015 CIX852015:CIY852015 CST852015:CSU852015 DCP852015:DCQ852015 DML852015:DMM852015 DWH852015:DWI852015 EGD852015:EGE852015 EPZ852015:EQA852015 EZV852015:EZW852015 FJR852015:FJS852015 FTN852015:FTO852015 GDJ852015:GDK852015 GNF852015:GNG852015 GXB852015:GXC852015 HGX852015:HGY852015 HQT852015:HQU852015 IAP852015:IAQ852015 IKL852015:IKM852015 IUH852015:IUI852015 JED852015:JEE852015 JNZ852015:JOA852015 JXV852015:JXW852015 KHR852015:KHS852015 KRN852015:KRO852015 LBJ852015:LBK852015 LLF852015:LLG852015 LVB852015:LVC852015 MEX852015:MEY852015 MOT852015:MOU852015 MYP852015:MYQ852015 NIL852015:NIM852015 NSH852015:NSI852015 OCD852015:OCE852015 OLZ852015:OMA852015 OVV852015:OVW852015 PFR852015:PFS852015 PPN852015:PPO852015 PZJ852015:PZK852015 QJF852015:QJG852015 QTB852015:QTC852015 RCX852015:RCY852015 RMT852015:RMU852015 RWP852015:RWQ852015 SGL852015:SGM852015 SQH852015:SQI852015 TAD852015:TAE852015 TJZ852015:TKA852015 TTV852015:TTW852015 UDR852015:UDS852015 UNN852015:UNO852015 UXJ852015:UXK852015 VHF852015:VHG852015 VRB852015:VRC852015 WAX852015:WAY852015 WKT852015:WKU852015 WUP852015:WUQ852015 J917551:K917551 ID917551:IE917551 RZ917551:SA917551 ABV917551:ABW917551 ALR917551:ALS917551 AVN917551:AVO917551 BFJ917551:BFK917551 BPF917551:BPG917551 BZB917551:BZC917551 CIX917551:CIY917551 CST917551:CSU917551 DCP917551:DCQ917551 DML917551:DMM917551 DWH917551:DWI917551 EGD917551:EGE917551 EPZ917551:EQA917551 EZV917551:EZW917551 FJR917551:FJS917551 FTN917551:FTO917551 GDJ917551:GDK917551 GNF917551:GNG917551 GXB917551:GXC917551 HGX917551:HGY917551 HQT917551:HQU917551 IAP917551:IAQ917551 IKL917551:IKM917551 IUH917551:IUI917551 JED917551:JEE917551 JNZ917551:JOA917551 JXV917551:JXW917551 KHR917551:KHS917551 KRN917551:KRO917551 LBJ917551:LBK917551 LLF917551:LLG917551 LVB917551:LVC917551 MEX917551:MEY917551 MOT917551:MOU917551 MYP917551:MYQ917551 NIL917551:NIM917551 NSH917551:NSI917551 OCD917551:OCE917551 OLZ917551:OMA917551 OVV917551:OVW917551 PFR917551:PFS917551 PPN917551:PPO917551 PZJ917551:PZK917551 QJF917551:QJG917551 QTB917551:QTC917551 RCX917551:RCY917551 RMT917551:RMU917551 RWP917551:RWQ917551 SGL917551:SGM917551 SQH917551:SQI917551 TAD917551:TAE917551 TJZ917551:TKA917551 TTV917551:TTW917551 UDR917551:UDS917551 UNN917551:UNO917551 UXJ917551:UXK917551 VHF917551:VHG917551 VRB917551:VRC917551 WAX917551:WAY917551 WKT917551:WKU917551 WUP917551:WUQ917551 J983087:K983087 ID983087:IE983087 RZ983087:SA983087 ABV983087:ABW983087 ALR983087:ALS983087 AVN983087:AVO983087 BFJ983087:BFK983087 BPF983087:BPG983087 BZB983087:BZC983087 CIX983087:CIY983087 CST983087:CSU983087 DCP983087:DCQ983087 DML983087:DMM983087 DWH983087:DWI983087 EGD983087:EGE983087 EPZ983087:EQA983087 EZV983087:EZW983087 FJR983087:FJS983087 FTN983087:FTO983087 GDJ983087:GDK983087 GNF983087:GNG983087 GXB983087:GXC983087 HGX983087:HGY983087 HQT983087:HQU983087 IAP983087:IAQ983087 IKL983087:IKM983087 IUH983087:IUI983087 JED983087:JEE983087 JNZ983087:JOA983087 JXV983087:JXW983087 KHR983087:KHS983087 KRN983087:KRO983087 LBJ983087:LBK983087 LLF983087:LLG983087 LVB983087:LVC983087 MEX983087:MEY983087 MOT983087:MOU983087 MYP983087:MYQ983087 NIL983087:NIM983087 NSH983087:NSI983087 OCD983087:OCE983087 OLZ983087:OMA983087 OVV983087:OVW983087 PFR983087:PFS983087 PPN983087:PPO983087 PZJ983087:PZK983087 QJF983087:QJG983087 QTB983087:QTC983087 RCX983087:RCY983087 RMT983087:RMU983087 RWP983087:RWQ983087 SGL983087:SGM983087 SQH983087:SQI983087 TAD983087:TAE983087 TJZ983087:TKA983087 TTV983087:TTW983087 UDR983087:UDS983087 UNN983087:UNO983087 UXJ983087:UXK983087 VHF983087:VHG983087 VRB983087:VRC983087 WAX983087:WAY983087 WKT983087:WKU983087" xr:uid="{00000000-0002-0000-0200-000002000000}">
      <formula1>"総,指,観,救"</formula1>
    </dataValidation>
    <dataValidation type="list" allowBlank="1" showInputMessage="1" showErrorMessage="1" prompt="該当の区分に〇を入れてください" sqref="D7:E33 HX7:HY33 RT7:RU33 ABP7:ABQ33 ALL7:ALM33 AVH7:AVI33 BFD7:BFE33 BOZ7:BPA33 BYV7:BYW33 CIR7:CIS33 CSN7:CSO33 DCJ7:DCK33 DMF7:DMG33 DWB7:DWC33 EFX7:EFY33 EPT7:EPU33 EZP7:EZQ33 FJL7:FJM33 FTH7:FTI33 GDD7:GDE33 GMZ7:GNA33 GWV7:GWW33 HGR7:HGS33 HQN7:HQO33 IAJ7:IAK33 IKF7:IKG33 IUB7:IUC33 JDX7:JDY33 JNT7:JNU33 JXP7:JXQ33 KHL7:KHM33 KRH7:KRI33 LBD7:LBE33 LKZ7:LLA33 LUV7:LUW33 MER7:MES33 MON7:MOO33 MYJ7:MYK33 NIF7:NIG33 NSB7:NSC33 OBX7:OBY33 OLT7:OLU33 OVP7:OVQ33 PFL7:PFM33 PPH7:PPI33 PZD7:PZE33 QIZ7:QJA33 QSV7:QSW33 RCR7:RCS33 RMN7:RMO33 RWJ7:RWK33 SGF7:SGG33 SQB7:SQC33 SZX7:SZY33 TJT7:TJU33 TTP7:TTQ33 UDL7:UDM33 UNH7:UNI33 UXD7:UXE33 VGZ7:VHA33 VQV7:VQW33 WAR7:WAS33 WKN7:WKO33 WUJ7:WUK33 D65554:E65576 HX65554:HY65576 RT65554:RU65576 ABP65554:ABQ65576 ALL65554:ALM65576 AVH65554:AVI65576 BFD65554:BFE65576 BOZ65554:BPA65576 BYV65554:BYW65576 CIR65554:CIS65576 CSN65554:CSO65576 DCJ65554:DCK65576 DMF65554:DMG65576 DWB65554:DWC65576 EFX65554:EFY65576 EPT65554:EPU65576 EZP65554:EZQ65576 FJL65554:FJM65576 FTH65554:FTI65576 GDD65554:GDE65576 GMZ65554:GNA65576 GWV65554:GWW65576 HGR65554:HGS65576 HQN65554:HQO65576 IAJ65554:IAK65576 IKF65554:IKG65576 IUB65554:IUC65576 JDX65554:JDY65576 JNT65554:JNU65576 JXP65554:JXQ65576 KHL65554:KHM65576 KRH65554:KRI65576 LBD65554:LBE65576 LKZ65554:LLA65576 LUV65554:LUW65576 MER65554:MES65576 MON65554:MOO65576 MYJ65554:MYK65576 NIF65554:NIG65576 NSB65554:NSC65576 OBX65554:OBY65576 OLT65554:OLU65576 OVP65554:OVQ65576 PFL65554:PFM65576 PPH65554:PPI65576 PZD65554:PZE65576 QIZ65554:QJA65576 QSV65554:QSW65576 RCR65554:RCS65576 RMN65554:RMO65576 RWJ65554:RWK65576 SGF65554:SGG65576 SQB65554:SQC65576 SZX65554:SZY65576 TJT65554:TJU65576 TTP65554:TTQ65576 UDL65554:UDM65576 UNH65554:UNI65576 UXD65554:UXE65576 VGZ65554:VHA65576 VQV65554:VQW65576 WAR65554:WAS65576 WKN65554:WKO65576 WUJ65554:WUK65576 D131090:E131112 HX131090:HY131112 RT131090:RU131112 ABP131090:ABQ131112 ALL131090:ALM131112 AVH131090:AVI131112 BFD131090:BFE131112 BOZ131090:BPA131112 BYV131090:BYW131112 CIR131090:CIS131112 CSN131090:CSO131112 DCJ131090:DCK131112 DMF131090:DMG131112 DWB131090:DWC131112 EFX131090:EFY131112 EPT131090:EPU131112 EZP131090:EZQ131112 FJL131090:FJM131112 FTH131090:FTI131112 GDD131090:GDE131112 GMZ131090:GNA131112 GWV131090:GWW131112 HGR131090:HGS131112 HQN131090:HQO131112 IAJ131090:IAK131112 IKF131090:IKG131112 IUB131090:IUC131112 JDX131090:JDY131112 JNT131090:JNU131112 JXP131090:JXQ131112 KHL131090:KHM131112 KRH131090:KRI131112 LBD131090:LBE131112 LKZ131090:LLA131112 LUV131090:LUW131112 MER131090:MES131112 MON131090:MOO131112 MYJ131090:MYK131112 NIF131090:NIG131112 NSB131090:NSC131112 OBX131090:OBY131112 OLT131090:OLU131112 OVP131090:OVQ131112 PFL131090:PFM131112 PPH131090:PPI131112 PZD131090:PZE131112 QIZ131090:QJA131112 QSV131090:QSW131112 RCR131090:RCS131112 RMN131090:RMO131112 RWJ131090:RWK131112 SGF131090:SGG131112 SQB131090:SQC131112 SZX131090:SZY131112 TJT131090:TJU131112 TTP131090:TTQ131112 UDL131090:UDM131112 UNH131090:UNI131112 UXD131090:UXE131112 VGZ131090:VHA131112 VQV131090:VQW131112 WAR131090:WAS131112 WKN131090:WKO131112 WUJ131090:WUK131112 D196626:E196648 HX196626:HY196648 RT196626:RU196648 ABP196626:ABQ196648 ALL196626:ALM196648 AVH196626:AVI196648 BFD196626:BFE196648 BOZ196626:BPA196648 BYV196626:BYW196648 CIR196626:CIS196648 CSN196626:CSO196648 DCJ196626:DCK196648 DMF196626:DMG196648 DWB196626:DWC196648 EFX196626:EFY196648 EPT196626:EPU196648 EZP196626:EZQ196648 FJL196626:FJM196648 FTH196626:FTI196648 GDD196626:GDE196648 GMZ196626:GNA196648 GWV196626:GWW196648 HGR196626:HGS196648 HQN196626:HQO196648 IAJ196626:IAK196648 IKF196626:IKG196648 IUB196626:IUC196648 JDX196626:JDY196648 JNT196626:JNU196648 JXP196626:JXQ196648 KHL196626:KHM196648 KRH196626:KRI196648 LBD196626:LBE196648 LKZ196626:LLA196648 LUV196626:LUW196648 MER196626:MES196648 MON196626:MOO196648 MYJ196626:MYK196648 NIF196626:NIG196648 NSB196626:NSC196648 OBX196626:OBY196648 OLT196626:OLU196648 OVP196626:OVQ196648 PFL196626:PFM196648 PPH196626:PPI196648 PZD196626:PZE196648 QIZ196626:QJA196648 QSV196626:QSW196648 RCR196626:RCS196648 RMN196626:RMO196648 RWJ196626:RWK196648 SGF196626:SGG196648 SQB196626:SQC196648 SZX196626:SZY196648 TJT196626:TJU196648 TTP196626:TTQ196648 UDL196626:UDM196648 UNH196626:UNI196648 UXD196626:UXE196648 VGZ196626:VHA196648 VQV196626:VQW196648 WAR196626:WAS196648 WKN196626:WKO196648 WUJ196626:WUK196648 D262162:E262184 HX262162:HY262184 RT262162:RU262184 ABP262162:ABQ262184 ALL262162:ALM262184 AVH262162:AVI262184 BFD262162:BFE262184 BOZ262162:BPA262184 BYV262162:BYW262184 CIR262162:CIS262184 CSN262162:CSO262184 DCJ262162:DCK262184 DMF262162:DMG262184 DWB262162:DWC262184 EFX262162:EFY262184 EPT262162:EPU262184 EZP262162:EZQ262184 FJL262162:FJM262184 FTH262162:FTI262184 GDD262162:GDE262184 GMZ262162:GNA262184 GWV262162:GWW262184 HGR262162:HGS262184 HQN262162:HQO262184 IAJ262162:IAK262184 IKF262162:IKG262184 IUB262162:IUC262184 JDX262162:JDY262184 JNT262162:JNU262184 JXP262162:JXQ262184 KHL262162:KHM262184 KRH262162:KRI262184 LBD262162:LBE262184 LKZ262162:LLA262184 LUV262162:LUW262184 MER262162:MES262184 MON262162:MOO262184 MYJ262162:MYK262184 NIF262162:NIG262184 NSB262162:NSC262184 OBX262162:OBY262184 OLT262162:OLU262184 OVP262162:OVQ262184 PFL262162:PFM262184 PPH262162:PPI262184 PZD262162:PZE262184 QIZ262162:QJA262184 QSV262162:QSW262184 RCR262162:RCS262184 RMN262162:RMO262184 RWJ262162:RWK262184 SGF262162:SGG262184 SQB262162:SQC262184 SZX262162:SZY262184 TJT262162:TJU262184 TTP262162:TTQ262184 UDL262162:UDM262184 UNH262162:UNI262184 UXD262162:UXE262184 VGZ262162:VHA262184 VQV262162:VQW262184 WAR262162:WAS262184 WKN262162:WKO262184 WUJ262162:WUK262184 D327698:E327720 HX327698:HY327720 RT327698:RU327720 ABP327698:ABQ327720 ALL327698:ALM327720 AVH327698:AVI327720 BFD327698:BFE327720 BOZ327698:BPA327720 BYV327698:BYW327720 CIR327698:CIS327720 CSN327698:CSO327720 DCJ327698:DCK327720 DMF327698:DMG327720 DWB327698:DWC327720 EFX327698:EFY327720 EPT327698:EPU327720 EZP327698:EZQ327720 FJL327698:FJM327720 FTH327698:FTI327720 GDD327698:GDE327720 GMZ327698:GNA327720 GWV327698:GWW327720 HGR327698:HGS327720 HQN327698:HQO327720 IAJ327698:IAK327720 IKF327698:IKG327720 IUB327698:IUC327720 JDX327698:JDY327720 JNT327698:JNU327720 JXP327698:JXQ327720 KHL327698:KHM327720 KRH327698:KRI327720 LBD327698:LBE327720 LKZ327698:LLA327720 LUV327698:LUW327720 MER327698:MES327720 MON327698:MOO327720 MYJ327698:MYK327720 NIF327698:NIG327720 NSB327698:NSC327720 OBX327698:OBY327720 OLT327698:OLU327720 OVP327698:OVQ327720 PFL327698:PFM327720 PPH327698:PPI327720 PZD327698:PZE327720 QIZ327698:QJA327720 QSV327698:QSW327720 RCR327698:RCS327720 RMN327698:RMO327720 RWJ327698:RWK327720 SGF327698:SGG327720 SQB327698:SQC327720 SZX327698:SZY327720 TJT327698:TJU327720 TTP327698:TTQ327720 UDL327698:UDM327720 UNH327698:UNI327720 UXD327698:UXE327720 VGZ327698:VHA327720 VQV327698:VQW327720 WAR327698:WAS327720 WKN327698:WKO327720 WUJ327698:WUK327720 D393234:E393256 HX393234:HY393256 RT393234:RU393256 ABP393234:ABQ393256 ALL393234:ALM393256 AVH393234:AVI393256 BFD393234:BFE393256 BOZ393234:BPA393256 BYV393234:BYW393256 CIR393234:CIS393256 CSN393234:CSO393256 DCJ393234:DCK393256 DMF393234:DMG393256 DWB393234:DWC393256 EFX393234:EFY393256 EPT393234:EPU393256 EZP393234:EZQ393256 FJL393234:FJM393256 FTH393234:FTI393256 GDD393234:GDE393256 GMZ393234:GNA393256 GWV393234:GWW393256 HGR393234:HGS393256 HQN393234:HQO393256 IAJ393234:IAK393256 IKF393234:IKG393256 IUB393234:IUC393256 JDX393234:JDY393256 JNT393234:JNU393256 JXP393234:JXQ393256 KHL393234:KHM393256 KRH393234:KRI393256 LBD393234:LBE393256 LKZ393234:LLA393256 LUV393234:LUW393256 MER393234:MES393256 MON393234:MOO393256 MYJ393234:MYK393256 NIF393234:NIG393256 NSB393234:NSC393256 OBX393234:OBY393256 OLT393234:OLU393256 OVP393234:OVQ393256 PFL393234:PFM393256 PPH393234:PPI393256 PZD393234:PZE393256 QIZ393234:QJA393256 QSV393234:QSW393256 RCR393234:RCS393256 RMN393234:RMO393256 RWJ393234:RWK393256 SGF393234:SGG393256 SQB393234:SQC393256 SZX393234:SZY393256 TJT393234:TJU393256 TTP393234:TTQ393256 UDL393234:UDM393256 UNH393234:UNI393256 UXD393234:UXE393256 VGZ393234:VHA393256 VQV393234:VQW393256 WAR393234:WAS393256 WKN393234:WKO393256 WUJ393234:WUK393256 D458770:E458792 HX458770:HY458792 RT458770:RU458792 ABP458770:ABQ458792 ALL458770:ALM458792 AVH458770:AVI458792 BFD458770:BFE458792 BOZ458770:BPA458792 BYV458770:BYW458792 CIR458770:CIS458792 CSN458770:CSO458792 DCJ458770:DCK458792 DMF458770:DMG458792 DWB458770:DWC458792 EFX458770:EFY458792 EPT458770:EPU458792 EZP458770:EZQ458792 FJL458770:FJM458792 FTH458770:FTI458792 GDD458770:GDE458792 GMZ458770:GNA458792 GWV458770:GWW458792 HGR458770:HGS458792 HQN458770:HQO458792 IAJ458770:IAK458792 IKF458770:IKG458792 IUB458770:IUC458792 JDX458770:JDY458792 JNT458770:JNU458792 JXP458770:JXQ458792 KHL458770:KHM458792 KRH458770:KRI458792 LBD458770:LBE458792 LKZ458770:LLA458792 LUV458770:LUW458792 MER458770:MES458792 MON458770:MOO458792 MYJ458770:MYK458792 NIF458770:NIG458792 NSB458770:NSC458792 OBX458770:OBY458792 OLT458770:OLU458792 OVP458770:OVQ458792 PFL458770:PFM458792 PPH458770:PPI458792 PZD458770:PZE458792 QIZ458770:QJA458792 QSV458770:QSW458792 RCR458770:RCS458792 RMN458770:RMO458792 RWJ458770:RWK458792 SGF458770:SGG458792 SQB458770:SQC458792 SZX458770:SZY458792 TJT458770:TJU458792 TTP458770:TTQ458792 UDL458770:UDM458792 UNH458770:UNI458792 UXD458770:UXE458792 VGZ458770:VHA458792 VQV458770:VQW458792 WAR458770:WAS458792 WKN458770:WKO458792 WUJ458770:WUK458792 D524306:E524328 HX524306:HY524328 RT524306:RU524328 ABP524306:ABQ524328 ALL524306:ALM524328 AVH524306:AVI524328 BFD524306:BFE524328 BOZ524306:BPA524328 BYV524306:BYW524328 CIR524306:CIS524328 CSN524306:CSO524328 DCJ524306:DCK524328 DMF524306:DMG524328 DWB524306:DWC524328 EFX524306:EFY524328 EPT524306:EPU524328 EZP524306:EZQ524328 FJL524306:FJM524328 FTH524306:FTI524328 GDD524306:GDE524328 GMZ524306:GNA524328 GWV524306:GWW524328 HGR524306:HGS524328 HQN524306:HQO524328 IAJ524306:IAK524328 IKF524306:IKG524328 IUB524306:IUC524328 JDX524306:JDY524328 JNT524306:JNU524328 JXP524306:JXQ524328 KHL524306:KHM524328 KRH524306:KRI524328 LBD524306:LBE524328 LKZ524306:LLA524328 LUV524306:LUW524328 MER524306:MES524328 MON524306:MOO524328 MYJ524306:MYK524328 NIF524306:NIG524328 NSB524306:NSC524328 OBX524306:OBY524328 OLT524306:OLU524328 OVP524306:OVQ524328 PFL524306:PFM524328 PPH524306:PPI524328 PZD524306:PZE524328 QIZ524306:QJA524328 QSV524306:QSW524328 RCR524306:RCS524328 RMN524306:RMO524328 RWJ524306:RWK524328 SGF524306:SGG524328 SQB524306:SQC524328 SZX524306:SZY524328 TJT524306:TJU524328 TTP524306:TTQ524328 UDL524306:UDM524328 UNH524306:UNI524328 UXD524306:UXE524328 VGZ524306:VHA524328 VQV524306:VQW524328 WAR524306:WAS524328 WKN524306:WKO524328 WUJ524306:WUK524328 D589842:E589864 HX589842:HY589864 RT589842:RU589864 ABP589842:ABQ589864 ALL589842:ALM589864 AVH589842:AVI589864 BFD589842:BFE589864 BOZ589842:BPA589864 BYV589842:BYW589864 CIR589842:CIS589864 CSN589842:CSO589864 DCJ589842:DCK589864 DMF589842:DMG589864 DWB589842:DWC589864 EFX589842:EFY589864 EPT589842:EPU589864 EZP589842:EZQ589864 FJL589842:FJM589864 FTH589842:FTI589864 GDD589842:GDE589864 GMZ589842:GNA589864 GWV589842:GWW589864 HGR589842:HGS589864 HQN589842:HQO589864 IAJ589842:IAK589864 IKF589842:IKG589864 IUB589842:IUC589864 JDX589842:JDY589864 JNT589842:JNU589864 JXP589842:JXQ589864 KHL589842:KHM589864 KRH589842:KRI589864 LBD589842:LBE589864 LKZ589842:LLA589864 LUV589842:LUW589864 MER589842:MES589864 MON589842:MOO589864 MYJ589842:MYK589864 NIF589842:NIG589864 NSB589842:NSC589864 OBX589842:OBY589864 OLT589842:OLU589864 OVP589842:OVQ589864 PFL589842:PFM589864 PPH589842:PPI589864 PZD589842:PZE589864 QIZ589842:QJA589864 QSV589842:QSW589864 RCR589842:RCS589864 RMN589842:RMO589864 RWJ589842:RWK589864 SGF589842:SGG589864 SQB589842:SQC589864 SZX589842:SZY589864 TJT589842:TJU589864 TTP589842:TTQ589864 UDL589842:UDM589864 UNH589842:UNI589864 UXD589842:UXE589864 VGZ589842:VHA589864 VQV589842:VQW589864 WAR589842:WAS589864 WKN589842:WKO589864 WUJ589842:WUK589864 D655378:E655400 HX655378:HY655400 RT655378:RU655400 ABP655378:ABQ655400 ALL655378:ALM655400 AVH655378:AVI655400 BFD655378:BFE655400 BOZ655378:BPA655400 BYV655378:BYW655400 CIR655378:CIS655400 CSN655378:CSO655400 DCJ655378:DCK655400 DMF655378:DMG655400 DWB655378:DWC655400 EFX655378:EFY655400 EPT655378:EPU655400 EZP655378:EZQ655400 FJL655378:FJM655400 FTH655378:FTI655400 GDD655378:GDE655400 GMZ655378:GNA655400 GWV655378:GWW655400 HGR655378:HGS655400 HQN655378:HQO655400 IAJ655378:IAK655400 IKF655378:IKG655400 IUB655378:IUC655400 JDX655378:JDY655400 JNT655378:JNU655400 JXP655378:JXQ655400 KHL655378:KHM655400 KRH655378:KRI655400 LBD655378:LBE655400 LKZ655378:LLA655400 LUV655378:LUW655400 MER655378:MES655400 MON655378:MOO655400 MYJ655378:MYK655400 NIF655378:NIG655400 NSB655378:NSC655400 OBX655378:OBY655400 OLT655378:OLU655400 OVP655378:OVQ655400 PFL655378:PFM655400 PPH655378:PPI655400 PZD655378:PZE655400 QIZ655378:QJA655400 QSV655378:QSW655400 RCR655378:RCS655400 RMN655378:RMO655400 RWJ655378:RWK655400 SGF655378:SGG655400 SQB655378:SQC655400 SZX655378:SZY655400 TJT655378:TJU655400 TTP655378:TTQ655400 UDL655378:UDM655400 UNH655378:UNI655400 UXD655378:UXE655400 VGZ655378:VHA655400 VQV655378:VQW655400 WAR655378:WAS655400 WKN655378:WKO655400 WUJ655378:WUK655400 D720914:E720936 HX720914:HY720936 RT720914:RU720936 ABP720914:ABQ720936 ALL720914:ALM720936 AVH720914:AVI720936 BFD720914:BFE720936 BOZ720914:BPA720936 BYV720914:BYW720936 CIR720914:CIS720936 CSN720914:CSO720936 DCJ720914:DCK720936 DMF720914:DMG720936 DWB720914:DWC720936 EFX720914:EFY720936 EPT720914:EPU720936 EZP720914:EZQ720936 FJL720914:FJM720936 FTH720914:FTI720936 GDD720914:GDE720936 GMZ720914:GNA720936 GWV720914:GWW720936 HGR720914:HGS720936 HQN720914:HQO720936 IAJ720914:IAK720936 IKF720914:IKG720936 IUB720914:IUC720936 JDX720914:JDY720936 JNT720914:JNU720936 JXP720914:JXQ720936 KHL720914:KHM720936 KRH720914:KRI720936 LBD720914:LBE720936 LKZ720914:LLA720936 LUV720914:LUW720936 MER720914:MES720936 MON720914:MOO720936 MYJ720914:MYK720936 NIF720914:NIG720936 NSB720914:NSC720936 OBX720914:OBY720936 OLT720914:OLU720936 OVP720914:OVQ720936 PFL720914:PFM720936 PPH720914:PPI720936 PZD720914:PZE720936 QIZ720914:QJA720936 QSV720914:QSW720936 RCR720914:RCS720936 RMN720914:RMO720936 RWJ720914:RWK720936 SGF720914:SGG720936 SQB720914:SQC720936 SZX720914:SZY720936 TJT720914:TJU720936 TTP720914:TTQ720936 UDL720914:UDM720936 UNH720914:UNI720936 UXD720914:UXE720936 VGZ720914:VHA720936 VQV720914:VQW720936 WAR720914:WAS720936 WKN720914:WKO720936 WUJ720914:WUK720936 D786450:E786472 HX786450:HY786472 RT786450:RU786472 ABP786450:ABQ786472 ALL786450:ALM786472 AVH786450:AVI786472 BFD786450:BFE786472 BOZ786450:BPA786472 BYV786450:BYW786472 CIR786450:CIS786472 CSN786450:CSO786472 DCJ786450:DCK786472 DMF786450:DMG786472 DWB786450:DWC786472 EFX786450:EFY786472 EPT786450:EPU786472 EZP786450:EZQ786472 FJL786450:FJM786472 FTH786450:FTI786472 GDD786450:GDE786472 GMZ786450:GNA786472 GWV786450:GWW786472 HGR786450:HGS786472 HQN786450:HQO786472 IAJ786450:IAK786472 IKF786450:IKG786472 IUB786450:IUC786472 JDX786450:JDY786472 JNT786450:JNU786472 JXP786450:JXQ786472 KHL786450:KHM786472 KRH786450:KRI786472 LBD786450:LBE786472 LKZ786450:LLA786472 LUV786450:LUW786472 MER786450:MES786472 MON786450:MOO786472 MYJ786450:MYK786472 NIF786450:NIG786472 NSB786450:NSC786472 OBX786450:OBY786472 OLT786450:OLU786472 OVP786450:OVQ786472 PFL786450:PFM786472 PPH786450:PPI786472 PZD786450:PZE786472 QIZ786450:QJA786472 QSV786450:QSW786472 RCR786450:RCS786472 RMN786450:RMO786472 RWJ786450:RWK786472 SGF786450:SGG786472 SQB786450:SQC786472 SZX786450:SZY786472 TJT786450:TJU786472 TTP786450:TTQ786472 UDL786450:UDM786472 UNH786450:UNI786472 UXD786450:UXE786472 VGZ786450:VHA786472 VQV786450:VQW786472 WAR786450:WAS786472 WKN786450:WKO786472 WUJ786450:WUK786472 D851986:E852008 HX851986:HY852008 RT851986:RU852008 ABP851986:ABQ852008 ALL851986:ALM852008 AVH851986:AVI852008 BFD851986:BFE852008 BOZ851986:BPA852008 BYV851986:BYW852008 CIR851986:CIS852008 CSN851986:CSO852008 DCJ851986:DCK852008 DMF851986:DMG852008 DWB851986:DWC852008 EFX851986:EFY852008 EPT851986:EPU852008 EZP851986:EZQ852008 FJL851986:FJM852008 FTH851986:FTI852008 GDD851986:GDE852008 GMZ851986:GNA852008 GWV851986:GWW852008 HGR851986:HGS852008 HQN851986:HQO852008 IAJ851986:IAK852008 IKF851986:IKG852008 IUB851986:IUC852008 JDX851986:JDY852008 JNT851986:JNU852008 JXP851986:JXQ852008 KHL851986:KHM852008 KRH851986:KRI852008 LBD851986:LBE852008 LKZ851986:LLA852008 LUV851986:LUW852008 MER851986:MES852008 MON851986:MOO852008 MYJ851986:MYK852008 NIF851986:NIG852008 NSB851986:NSC852008 OBX851986:OBY852008 OLT851986:OLU852008 OVP851986:OVQ852008 PFL851986:PFM852008 PPH851986:PPI852008 PZD851986:PZE852008 QIZ851986:QJA852008 QSV851986:QSW852008 RCR851986:RCS852008 RMN851986:RMO852008 RWJ851986:RWK852008 SGF851986:SGG852008 SQB851986:SQC852008 SZX851986:SZY852008 TJT851986:TJU852008 TTP851986:TTQ852008 UDL851986:UDM852008 UNH851986:UNI852008 UXD851986:UXE852008 VGZ851986:VHA852008 VQV851986:VQW852008 WAR851986:WAS852008 WKN851986:WKO852008 WUJ851986:WUK852008 D917522:E917544 HX917522:HY917544 RT917522:RU917544 ABP917522:ABQ917544 ALL917522:ALM917544 AVH917522:AVI917544 BFD917522:BFE917544 BOZ917522:BPA917544 BYV917522:BYW917544 CIR917522:CIS917544 CSN917522:CSO917544 DCJ917522:DCK917544 DMF917522:DMG917544 DWB917522:DWC917544 EFX917522:EFY917544 EPT917522:EPU917544 EZP917522:EZQ917544 FJL917522:FJM917544 FTH917522:FTI917544 GDD917522:GDE917544 GMZ917522:GNA917544 GWV917522:GWW917544 HGR917522:HGS917544 HQN917522:HQO917544 IAJ917522:IAK917544 IKF917522:IKG917544 IUB917522:IUC917544 JDX917522:JDY917544 JNT917522:JNU917544 JXP917522:JXQ917544 KHL917522:KHM917544 KRH917522:KRI917544 LBD917522:LBE917544 LKZ917522:LLA917544 LUV917522:LUW917544 MER917522:MES917544 MON917522:MOO917544 MYJ917522:MYK917544 NIF917522:NIG917544 NSB917522:NSC917544 OBX917522:OBY917544 OLT917522:OLU917544 OVP917522:OVQ917544 PFL917522:PFM917544 PPH917522:PPI917544 PZD917522:PZE917544 QIZ917522:QJA917544 QSV917522:QSW917544 RCR917522:RCS917544 RMN917522:RMO917544 RWJ917522:RWK917544 SGF917522:SGG917544 SQB917522:SQC917544 SZX917522:SZY917544 TJT917522:TJU917544 TTP917522:TTQ917544 UDL917522:UDM917544 UNH917522:UNI917544 UXD917522:UXE917544 VGZ917522:VHA917544 VQV917522:VQW917544 WAR917522:WAS917544 WKN917522:WKO917544 WUJ917522:WUK917544 D983058:E983080 HX983058:HY983080 RT983058:RU983080 ABP983058:ABQ983080 ALL983058:ALM983080 AVH983058:AVI983080 BFD983058:BFE983080 BOZ983058:BPA983080 BYV983058:BYW983080 CIR983058:CIS983080 CSN983058:CSO983080 DCJ983058:DCK983080 DMF983058:DMG983080 DWB983058:DWC983080 EFX983058:EFY983080 EPT983058:EPU983080 EZP983058:EZQ983080 FJL983058:FJM983080 FTH983058:FTI983080 GDD983058:GDE983080 GMZ983058:GNA983080 GWV983058:GWW983080 HGR983058:HGS983080 HQN983058:HQO983080 IAJ983058:IAK983080 IKF983058:IKG983080 IUB983058:IUC983080 JDX983058:JDY983080 JNT983058:JNU983080 JXP983058:JXQ983080 KHL983058:KHM983080 KRH983058:KRI983080 LBD983058:LBE983080 LKZ983058:LLA983080 LUV983058:LUW983080 MER983058:MES983080 MON983058:MOO983080 MYJ983058:MYK983080 NIF983058:NIG983080 NSB983058:NSC983080 OBX983058:OBY983080 OLT983058:OLU983080 OVP983058:OVQ983080 PFL983058:PFM983080 PPH983058:PPI983080 PZD983058:PZE983080 QIZ983058:QJA983080 QSV983058:QSW983080 RCR983058:RCS983080 RMN983058:RMO983080 RWJ983058:RWK983080 SGF983058:SGG983080 SQB983058:SQC983080 SZX983058:SZY983080 TJT983058:TJU983080 TTP983058:TTQ983080 UDL983058:UDM983080 UNH983058:UNI983080 UXD983058:UXE983080 VGZ983058:VHA983080 VQV983058:VQW983080 WAR983058:WAS983080 WKN983058:WKO983080 WUJ983058:WUK983080 D106:E106 ID7:IE33 RZ7:SA33 ABV7:ABW33 ALR7:ALS33 AVN7:AVO33 BFJ7:BFK33 BPF7:BPG33 BZB7:BZC33 CIX7:CIY33 CST7:CSU33 DCP7:DCQ33 DML7:DMM33 DWH7:DWI33 EGD7:EGE33 EPZ7:EQA33 EZV7:EZW33 FJR7:FJS33 FTN7:FTO33 GDJ7:GDK33 GNF7:GNG33 GXB7:GXC33 HGX7:HGY33 HQT7:HQU33 IAP7:IAQ33 IKL7:IKM33 IUH7:IUI33 JED7:JEE33 JNZ7:JOA33 JXV7:JXW33 KHR7:KHS33 KRN7:KRO33 LBJ7:LBK33 LLF7:LLG33 LVB7:LVC33 MEX7:MEY33 MOT7:MOU33 MYP7:MYQ33 NIL7:NIM33 NSH7:NSI33 OCD7:OCE33 OLZ7:OMA33 OVV7:OVW33 PFR7:PFS33 PPN7:PPO33 PZJ7:PZK33 QJF7:QJG33 QTB7:QTC33 RCX7:RCY33 RMT7:RMU33 RWP7:RWQ33 SGL7:SGM33 SQH7:SQI33 TAD7:TAE33 TJZ7:TKA33 TTV7:TTW33 UDR7:UDS33 UNN7:UNO33 UXJ7:UXK33 VHF7:VHG33 VRB7:VRC33 WAX7:WAY33 WKT7:WKU33 WUP7:WUQ33 J65554:K65576 ID65554:IE65576 RZ65554:SA65576 ABV65554:ABW65576 ALR65554:ALS65576 AVN65554:AVO65576 BFJ65554:BFK65576 BPF65554:BPG65576 BZB65554:BZC65576 CIX65554:CIY65576 CST65554:CSU65576 DCP65554:DCQ65576 DML65554:DMM65576 DWH65554:DWI65576 EGD65554:EGE65576 EPZ65554:EQA65576 EZV65554:EZW65576 FJR65554:FJS65576 FTN65554:FTO65576 GDJ65554:GDK65576 GNF65554:GNG65576 GXB65554:GXC65576 HGX65554:HGY65576 HQT65554:HQU65576 IAP65554:IAQ65576 IKL65554:IKM65576 IUH65554:IUI65576 JED65554:JEE65576 JNZ65554:JOA65576 JXV65554:JXW65576 KHR65554:KHS65576 KRN65554:KRO65576 LBJ65554:LBK65576 LLF65554:LLG65576 LVB65554:LVC65576 MEX65554:MEY65576 MOT65554:MOU65576 MYP65554:MYQ65576 NIL65554:NIM65576 NSH65554:NSI65576 OCD65554:OCE65576 OLZ65554:OMA65576 OVV65554:OVW65576 PFR65554:PFS65576 PPN65554:PPO65576 PZJ65554:PZK65576 QJF65554:QJG65576 QTB65554:QTC65576 RCX65554:RCY65576 RMT65554:RMU65576 RWP65554:RWQ65576 SGL65554:SGM65576 SQH65554:SQI65576 TAD65554:TAE65576 TJZ65554:TKA65576 TTV65554:TTW65576 UDR65554:UDS65576 UNN65554:UNO65576 UXJ65554:UXK65576 VHF65554:VHG65576 VRB65554:VRC65576 WAX65554:WAY65576 WKT65554:WKU65576 WUP65554:WUQ65576 J131090:K131112 ID131090:IE131112 RZ131090:SA131112 ABV131090:ABW131112 ALR131090:ALS131112 AVN131090:AVO131112 BFJ131090:BFK131112 BPF131090:BPG131112 BZB131090:BZC131112 CIX131090:CIY131112 CST131090:CSU131112 DCP131090:DCQ131112 DML131090:DMM131112 DWH131090:DWI131112 EGD131090:EGE131112 EPZ131090:EQA131112 EZV131090:EZW131112 FJR131090:FJS131112 FTN131090:FTO131112 GDJ131090:GDK131112 GNF131090:GNG131112 GXB131090:GXC131112 HGX131090:HGY131112 HQT131090:HQU131112 IAP131090:IAQ131112 IKL131090:IKM131112 IUH131090:IUI131112 JED131090:JEE131112 JNZ131090:JOA131112 JXV131090:JXW131112 KHR131090:KHS131112 KRN131090:KRO131112 LBJ131090:LBK131112 LLF131090:LLG131112 LVB131090:LVC131112 MEX131090:MEY131112 MOT131090:MOU131112 MYP131090:MYQ131112 NIL131090:NIM131112 NSH131090:NSI131112 OCD131090:OCE131112 OLZ131090:OMA131112 OVV131090:OVW131112 PFR131090:PFS131112 PPN131090:PPO131112 PZJ131090:PZK131112 QJF131090:QJG131112 QTB131090:QTC131112 RCX131090:RCY131112 RMT131090:RMU131112 RWP131090:RWQ131112 SGL131090:SGM131112 SQH131090:SQI131112 TAD131090:TAE131112 TJZ131090:TKA131112 TTV131090:TTW131112 UDR131090:UDS131112 UNN131090:UNO131112 UXJ131090:UXK131112 VHF131090:VHG131112 VRB131090:VRC131112 WAX131090:WAY131112 WKT131090:WKU131112 WUP131090:WUQ131112 J196626:K196648 ID196626:IE196648 RZ196626:SA196648 ABV196626:ABW196648 ALR196626:ALS196648 AVN196626:AVO196648 BFJ196626:BFK196648 BPF196626:BPG196648 BZB196626:BZC196648 CIX196626:CIY196648 CST196626:CSU196648 DCP196626:DCQ196648 DML196626:DMM196648 DWH196626:DWI196648 EGD196626:EGE196648 EPZ196626:EQA196648 EZV196626:EZW196648 FJR196626:FJS196648 FTN196626:FTO196648 GDJ196626:GDK196648 GNF196626:GNG196648 GXB196626:GXC196648 HGX196626:HGY196648 HQT196626:HQU196648 IAP196626:IAQ196648 IKL196626:IKM196648 IUH196626:IUI196648 JED196626:JEE196648 JNZ196626:JOA196648 JXV196626:JXW196648 KHR196626:KHS196648 KRN196626:KRO196648 LBJ196626:LBK196648 LLF196626:LLG196648 LVB196626:LVC196648 MEX196626:MEY196648 MOT196626:MOU196648 MYP196626:MYQ196648 NIL196626:NIM196648 NSH196626:NSI196648 OCD196626:OCE196648 OLZ196626:OMA196648 OVV196626:OVW196648 PFR196626:PFS196648 PPN196626:PPO196648 PZJ196626:PZK196648 QJF196626:QJG196648 QTB196626:QTC196648 RCX196626:RCY196648 RMT196626:RMU196648 RWP196626:RWQ196648 SGL196626:SGM196648 SQH196626:SQI196648 TAD196626:TAE196648 TJZ196626:TKA196648 TTV196626:TTW196648 UDR196626:UDS196648 UNN196626:UNO196648 UXJ196626:UXK196648 VHF196626:VHG196648 VRB196626:VRC196648 WAX196626:WAY196648 WKT196626:WKU196648 WUP196626:WUQ196648 J262162:K262184 ID262162:IE262184 RZ262162:SA262184 ABV262162:ABW262184 ALR262162:ALS262184 AVN262162:AVO262184 BFJ262162:BFK262184 BPF262162:BPG262184 BZB262162:BZC262184 CIX262162:CIY262184 CST262162:CSU262184 DCP262162:DCQ262184 DML262162:DMM262184 DWH262162:DWI262184 EGD262162:EGE262184 EPZ262162:EQA262184 EZV262162:EZW262184 FJR262162:FJS262184 FTN262162:FTO262184 GDJ262162:GDK262184 GNF262162:GNG262184 GXB262162:GXC262184 HGX262162:HGY262184 HQT262162:HQU262184 IAP262162:IAQ262184 IKL262162:IKM262184 IUH262162:IUI262184 JED262162:JEE262184 JNZ262162:JOA262184 JXV262162:JXW262184 KHR262162:KHS262184 KRN262162:KRO262184 LBJ262162:LBK262184 LLF262162:LLG262184 LVB262162:LVC262184 MEX262162:MEY262184 MOT262162:MOU262184 MYP262162:MYQ262184 NIL262162:NIM262184 NSH262162:NSI262184 OCD262162:OCE262184 OLZ262162:OMA262184 OVV262162:OVW262184 PFR262162:PFS262184 PPN262162:PPO262184 PZJ262162:PZK262184 QJF262162:QJG262184 QTB262162:QTC262184 RCX262162:RCY262184 RMT262162:RMU262184 RWP262162:RWQ262184 SGL262162:SGM262184 SQH262162:SQI262184 TAD262162:TAE262184 TJZ262162:TKA262184 TTV262162:TTW262184 UDR262162:UDS262184 UNN262162:UNO262184 UXJ262162:UXK262184 VHF262162:VHG262184 VRB262162:VRC262184 WAX262162:WAY262184 WKT262162:WKU262184 WUP262162:WUQ262184 J327698:K327720 ID327698:IE327720 RZ327698:SA327720 ABV327698:ABW327720 ALR327698:ALS327720 AVN327698:AVO327720 BFJ327698:BFK327720 BPF327698:BPG327720 BZB327698:BZC327720 CIX327698:CIY327720 CST327698:CSU327720 DCP327698:DCQ327720 DML327698:DMM327720 DWH327698:DWI327720 EGD327698:EGE327720 EPZ327698:EQA327720 EZV327698:EZW327720 FJR327698:FJS327720 FTN327698:FTO327720 GDJ327698:GDK327720 GNF327698:GNG327720 GXB327698:GXC327720 HGX327698:HGY327720 HQT327698:HQU327720 IAP327698:IAQ327720 IKL327698:IKM327720 IUH327698:IUI327720 JED327698:JEE327720 JNZ327698:JOA327720 JXV327698:JXW327720 KHR327698:KHS327720 KRN327698:KRO327720 LBJ327698:LBK327720 LLF327698:LLG327720 LVB327698:LVC327720 MEX327698:MEY327720 MOT327698:MOU327720 MYP327698:MYQ327720 NIL327698:NIM327720 NSH327698:NSI327720 OCD327698:OCE327720 OLZ327698:OMA327720 OVV327698:OVW327720 PFR327698:PFS327720 PPN327698:PPO327720 PZJ327698:PZK327720 QJF327698:QJG327720 QTB327698:QTC327720 RCX327698:RCY327720 RMT327698:RMU327720 RWP327698:RWQ327720 SGL327698:SGM327720 SQH327698:SQI327720 TAD327698:TAE327720 TJZ327698:TKA327720 TTV327698:TTW327720 UDR327698:UDS327720 UNN327698:UNO327720 UXJ327698:UXK327720 VHF327698:VHG327720 VRB327698:VRC327720 WAX327698:WAY327720 WKT327698:WKU327720 WUP327698:WUQ327720 J393234:K393256 ID393234:IE393256 RZ393234:SA393256 ABV393234:ABW393256 ALR393234:ALS393256 AVN393234:AVO393256 BFJ393234:BFK393256 BPF393234:BPG393256 BZB393234:BZC393256 CIX393234:CIY393256 CST393234:CSU393256 DCP393234:DCQ393256 DML393234:DMM393256 DWH393234:DWI393256 EGD393234:EGE393256 EPZ393234:EQA393256 EZV393234:EZW393256 FJR393234:FJS393256 FTN393234:FTO393256 GDJ393234:GDK393256 GNF393234:GNG393256 GXB393234:GXC393256 HGX393234:HGY393256 HQT393234:HQU393256 IAP393234:IAQ393256 IKL393234:IKM393256 IUH393234:IUI393256 JED393234:JEE393256 JNZ393234:JOA393256 JXV393234:JXW393256 KHR393234:KHS393256 KRN393234:KRO393256 LBJ393234:LBK393256 LLF393234:LLG393256 LVB393234:LVC393256 MEX393234:MEY393256 MOT393234:MOU393256 MYP393234:MYQ393256 NIL393234:NIM393256 NSH393234:NSI393256 OCD393234:OCE393256 OLZ393234:OMA393256 OVV393234:OVW393256 PFR393234:PFS393256 PPN393234:PPO393256 PZJ393234:PZK393256 QJF393234:QJG393256 QTB393234:QTC393256 RCX393234:RCY393256 RMT393234:RMU393256 RWP393234:RWQ393256 SGL393234:SGM393256 SQH393234:SQI393256 TAD393234:TAE393256 TJZ393234:TKA393256 TTV393234:TTW393256 UDR393234:UDS393256 UNN393234:UNO393256 UXJ393234:UXK393256 VHF393234:VHG393256 VRB393234:VRC393256 WAX393234:WAY393256 WKT393234:WKU393256 WUP393234:WUQ393256 J458770:K458792 ID458770:IE458792 RZ458770:SA458792 ABV458770:ABW458792 ALR458770:ALS458792 AVN458770:AVO458792 BFJ458770:BFK458792 BPF458770:BPG458792 BZB458770:BZC458792 CIX458770:CIY458792 CST458770:CSU458792 DCP458770:DCQ458792 DML458770:DMM458792 DWH458770:DWI458792 EGD458770:EGE458792 EPZ458770:EQA458792 EZV458770:EZW458792 FJR458770:FJS458792 FTN458770:FTO458792 GDJ458770:GDK458792 GNF458770:GNG458792 GXB458770:GXC458792 HGX458770:HGY458792 HQT458770:HQU458792 IAP458770:IAQ458792 IKL458770:IKM458792 IUH458770:IUI458792 JED458770:JEE458792 JNZ458770:JOA458792 JXV458770:JXW458792 KHR458770:KHS458792 KRN458770:KRO458792 LBJ458770:LBK458792 LLF458770:LLG458792 LVB458770:LVC458792 MEX458770:MEY458792 MOT458770:MOU458792 MYP458770:MYQ458792 NIL458770:NIM458792 NSH458770:NSI458792 OCD458770:OCE458792 OLZ458770:OMA458792 OVV458770:OVW458792 PFR458770:PFS458792 PPN458770:PPO458792 PZJ458770:PZK458792 QJF458770:QJG458792 QTB458770:QTC458792 RCX458770:RCY458792 RMT458770:RMU458792 RWP458770:RWQ458792 SGL458770:SGM458792 SQH458770:SQI458792 TAD458770:TAE458792 TJZ458770:TKA458792 TTV458770:TTW458792 UDR458770:UDS458792 UNN458770:UNO458792 UXJ458770:UXK458792 VHF458770:VHG458792 VRB458770:VRC458792 WAX458770:WAY458792 WKT458770:WKU458792 WUP458770:WUQ458792 J524306:K524328 ID524306:IE524328 RZ524306:SA524328 ABV524306:ABW524328 ALR524306:ALS524328 AVN524306:AVO524328 BFJ524306:BFK524328 BPF524306:BPG524328 BZB524306:BZC524328 CIX524306:CIY524328 CST524306:CSU524328 DCP524306:DCQ524328 DML524306:DMM524328 DWH524306:DWI524328 EGD524306:EGE524328 EPZ524306:EQA524328 EZV524306:EZW524328 FJR524306:FJS524328 FTN524306:FTO524328 GDJ524306:GDK524328 GNF524306:GNG524328 GXB524306:GXC524328 HGX524306:HGY524328 HQT524306:HQU524328 IAP524306:IAQ524328 IKL524306:IKM524328 IUH524306:IUI524328 JED524306:JEE524328 JNZ524306:JOA524328 JXV524306:JXW524328 KHR524306:KHS524328 KRN524306:KRO524328 LBJ524306:LBK524328 LLF524306:LLG524328 LVB524306:LVC524328 MEX524306:MEY524328 MOT524306:MOU524328 MYP524306:MYQ524328 NIL524306:NIM524328 NSH524306:NSI524328 OCD524306:OCE524328 OLZ524306:OMA524328 OVV524306:OVW524328 PFR524306:PFS524328 PPN524306:PPO524328 PZJ524306:PZK524328 QJF524306:QJG524328 QTB524306:QTC524328 RCX524306:RCY524328 RMT524306:RMU524328 RWP524306:RWQ524328 SGL524306:SGM524328 SQH524306:SQI524328 TAD524306:TAE524328 TJZ524306:TKA524328 TTV524306:TTW524328 UDR524306:UDS524328 UNN524306:UNO524328 UXJ524306:UXK524328 VHF524306:VHG524328 VRB524306:VRC524328 WAX524306:WAY524328 WKT524306:WKU524328 WUP524306:WUQ524328 J589842:K589864 ID589842:IE589864 RZ589842:SA589864 ABV589842:ABW589864 ALR589842:ALS589864 AVN589842:AVO589864 BFJ589842:BFK589864 BPF589842:BPG589864 BZB589842:BZC589864 CIX589842:CIY589864 CST589842:CSU589864 DCP589842:DCQ589864 DML589842:DMM589864 DWH589842:DWI589864 EGD589842:EGE589864 EPZ589842:EQA589864 EZV589842:EZW589864 FJR589842:FJS589864 FTN589842:FTO589864 GDJ589842:GDK589864 GNF589842:GNG589864 GXB589842:GXC589864 HGX589842:HGY589864 HQT589842:HQU589864 IAP589842:IAQ589864 IKL589842:IKM589864 IUH589842:IUI589864 JED589842:JEE589864 JNZ589842:JOA589864 JXV589842:JXW589864 KHR589842:KHS589864 KRN589842:KRO589864 LBJ589842:LBK589864 LLF589842:LLG589864 LVB589842:LVC589864 MEX589842:MEY589864 MOT589842:MOU589864 MYP589842:MYQ589864 NIL589842:NIM589864 NSH589842:NSI589864 OCD589842:OCE589864 OLZ589842:OMA589864 OVV589842:OVW589864 PFR589842:PFS589864 PPN589842:PPO589864 PZJ589842:PZK589864 QJF589842:QJG589864 QTB589842:QTC589864 RCX589842:RCY589864 RMT589842:RMU589864 RWP589842:RWQ589864 SGL589842:SGM589864 SQH589842:SQI589864 TAD589842:TAE589864 TJZ589842:TKA589864 TTV589842:TTW589864 UDR589842:UDS589864 UNN589842:UNO589864 UXJ589842:UXK589864 VHF589842:VHG589864 VRB589842:VRC589864 WAX589842:WAY589864 WKT589842:WKU589864 WUP589842:WUQ589864 J655378:K655400 ID655378:IE655400 RZ655378:SA655400 ABV655378:ABW655400 ALR655378:ALS655400 AVN655378:AVO655400 BFJ655378:BFK655400 BPF655378:BPG655400 BZB655378:BZC655400 CIX655378:CIY655400 CST655378:CSU655400 DCP655378:DCQ655400 DML655378:DMM655400 DWH655378:DWI655400 EGD655378:EGE655400 EPZ655378:EQA655400 EZV655378:EZW655400 FJR655378:FJS655400 FTN655378:FTO655400 GDJ655378:GDK655400 GNF655378:GNG655400 GXB655378:GXC655400 HGX655378:HGY655400 HQT655378:HQU655400 IAP655378:IAQ655400 IKL655378:IKM655400 IUH655378:IUI655400 JED655378:JEE655400 JNZ655378:JOA655400 JXV655378:JXW655400 KHR655378:KHS655400 KRN655378:KRO655400 LBJ655378:LBK655400 LLF655378:LLG655400 LVB655378:LVC655400 MEX655378:MEY655400 MOT655378:MOU655400 MYP655378:MYQ655400 NIL655378:NIM655400 NSH655378:NSI655400 OCD655378:OCE655400 OLZ655378:OMA655400 OVV655378:OVW655400 PFR655378:PFS655400 PPN655378:PPO655400 PZJ655378:PZK655400 QJF655378:QJG655400 QTB655378:QTC655400 RCX655378:RCY655400 RMT655378:RMU655400 RWP655378:RWQ655400 SGL655378:SGM655400 SQH655378:SQI655400 TAD655378:TAE655400 TJZ655378:TKA655400 TTV655378:TTW655400 UDR655378:UDS655400 UNN655378:UNO655400 UXJ655378:UXK655400 VHF655378:VHG655400 VRB655378:VRC655400 WAX655378:WAY655400 WKT655378:WKU655400 WUP655378:WUQ655400 J720914:K720936 ID720914:IE720936 RZ720914:SA720936 ABV720914:ABW720936 ALR720914:ALS720936 AVN720914:AVO720936 BFJ720914:BFK720936 BPF720914:BPG720936 BZB720914:BZC720936 CIX720914:CIY720936 CST720914:CSU720936 DCP720914:DCQ720936 DML720914:DMM720936 DWH720914:DWI720936 EGD720914:EGE720936 EPZ720914:EQA720936 EZV720914:EZW720936 FJR720914:FJS720936 FTN720914:FTO720936 GDJ720914:GDK720936 GNF720914:GNG720936 GXB720914:GXC720936 HGX720914:HGY720936 HQT720914:HQU720936 IAP720914:IAQ720936 IKL720914:IKM720936 IUH720914:IUI720936 JED720914:JEE720936 JNZ720914:JOA720936 JXV720914:JXW720936 KHR720914:KHS720936 KRN720914:KRO720936 LBJ720914:LBK720936 LLF720914:LLG720936 LVB720914:LVC720936 MEX720914:MEY720936 MOT720914:MOU720936 MYP720914:MYQ720936 NIL720914:NIM720936 NSH720914:NSI720936 OCD720914:OCE720936 OLZ720914:OMA720936 OVV720914:OVW720936 PFR720914:PFS720936 PPN720914:PPO720936 PZJ720914:PZK720936 QJF720914:QJG720936 QTB720914:QTC720936 RCX720914:RCY720936 RMT720914:RMU720936 RWP720914:RWQ720936 SGL720914:SGM720936 SQH720914:SQI720936 TAD720914:TAE720936 TJZ720914:TKA720936 TTV720914:TTW720936 UDR720914:UDS720936 UNN720914:UNO720936 UXJ720914:UXK720936 VHF720914:VHG720936 VRB720914:VRC720936 WAX720914:WAY720936 WKT720914:WKU720936 WUP720914:WUQ720936 J786450:K786472 ID786450:IE786472 RZ786450:SA786472 ABV786450:ABW786472 ALR786450:ALS786472 AVN786450:AVO786472 BFJ786450:BFK786472 BPF786450:BPG786472 BZB786450:BZC786472 CIX786450:CIY786472 CST786450:CSU786472 DCP786450:DCQ786472 DML786450:DMM786472 DWH786450:DWI786472 EGD786450:EGE786472 EPZ786450:EQA786472 EZV786450:EZW786472 FJR786450:FJS786472 FTN786450:FTO786472 GDJ786450:GDK786472 GNF786450:GNG786472 GXB786450:GXC786472 HGX786450:HGY786472 HQT786450:HQU786472 IAP786450:IAQ786472 IKL786450:IKM786472 IUH786450:IUI786472 JED786450:JEE786472 JNZ786450:JOA786472 JXV786450:JXW786472 KHR786450:KHS786472 KRN786450:KRO786472 LBJ786450:LBK786472 LLF786450:LLG786472 LVB786450:LVC786472 MEX786450:MEY786472 MOT786450:MOU786472 MYP786450:MYQ786472 NIL786450:NIM786472 NSH786450:NSI786472 OCD786450:OCE786472 OLZ786450:OMA786472 OVV786450:OVW786472 PFR786450:PFS786472 PPN786450:PPO786472 PZJ786450:PZK786472 QJF786450:QJG786472 QTB786450:QTC786472 RCX786450:RCY786472 RMT786450:RMU786472 RWP786450:RWQ786472 SGL786450:SGM786472 SQH786450:SQI786472 TAD786450:TAE786472 TJZ786450:TKA786472 TTV786450:TTW786472 UDR786450:UDS786472 UNN786450:UNO786472 UXJ786450:UXK786472 VHF786450:VHG786472 VRB786450:VRC786472 WAX786450:WAY786472 WKT786450:WKU786472 WUP786450:WUQ786472 J851986:K852008 ID851986:IE852008 RZ851986:SA852008 ABV851986:ABW852008 ALR851986:ALS852008 AVN851986:AVO852008 BFJ851986:BFK852008 BPF851986:BPG852008 BZB851986:BZC852008 CIX851986:CIY852008 CST851986:CSU852008 DCP851986:DCQ852008 DML851986:DMM852008 DWH851986:DWI852008 EGD851986:EGE852008 EPZ851986:EQA852008 EZV851986:EZW852008 FJR851986:FJS852008 FTN851986:FTO852008 GDJ851986:GDK852008 GNF851986:GNG852008 GXB851986:GXC852008 HGX851986:HGY852008 HQT851986:HQU852008 IAP851986:IAQ852008 IKL851986:IKM852008 IUH851986:IUI852008 JED851986:JEE852008 JNZ851986:JOA852008 JXV851986:JXW852008 KHR851986:KHS852008 KRN851986:KRO852008 LBJ851986:LBK852008 LLF851986:LLG852008 LVB851986:LVC852008 MEX851986:MEY852008 MOT851986:MOU852008 MYP851986:MYQ852008 NIL851986:NIM852008 NSH851986:NSI852008 OCD851986:OCE852008 OLZ851986:OMA852008 OVV851986:OVW852008 PFR851986:PFS852008 PPN851986:PPO852008 PZJ851986:PZK852008 QJF851986:QJG852008 QTB851986:QTC852008 RCX851986:RCY852008 RMT851986:RMU852008 RWP851986:RWQ852008 SGL851986:SGM852008 SQH851986:SQI852008 TAD851986:TAE852008 TJZ851986:TKA852008 TTV851986:TTW852008 UDR851986:UDS852008 UNN851986:UNO852008 UXJ851986:UXK852008 VHF851986:VHG852008 VRB851986:VRC852008 WAX851986:WAY852008 WKT851986:WKU852008 WUP851986:WUQ852008 J917522:K917544 ID917522:IE917544 RZ917522:SA917544 ABV917522:ABW917544 ALR917522:ALS917544 AVN917522:AVO917544 BFJ917522:BFK917544 BPF917522:BPG917544 BZB917522:BZC917544 CIX917522:CIY917544 CST917522:CSU917544 DCP917522:DCQ917544 DML917522:DMM917544 DWH917522:DWI917544 EGD917522:EGE917544 EPZ917522:EQA917544 EZV917522:EZW917544 FJR917522:FJS917544 FTN917522:FTO917544 GDJ917522:GDK917544 GNF917522:GNG917544 GXB917522:GXC917544 HGX917522:HGY917544 HQT917522:HQU917544 IAP917522:IAQ917544 IKL917522:IKM917544 IUH917522:IUI917544 JED917522:JEE917544 JNZ917522:JOA917544 JXV917522:JXW917544 KHR917522:KHS917544 KRN917522:KRO917544 LBJ917522:LBK917544 LLF917522:LLG917544 LVB917522:LVC917544 MEX917522:MEY917544 MOT917522:MOU917544 MYP917522:MYQ917544 NIL917522:NIM917544 NSH917522:NSI917544 OCD917522:OCE917544 OLZ917522:OMA917544 OVV917522:OVW917544 PFR917522:PFS917544 PPN917522:PPO917544 PZJ917522:PZK917544 QJF917522:QJG917544 QTB917522:QTC917544 RCX917522:RCY917544 RMT917522:RMU917544 RWP917522:RWQ917544 SGL917522:SGM917544 SQH917522:SQI917544 TAD917522:TAE917544 TJZ917522:TKA917544 TTV917522:TTW917544 UDR917522:UDS917544 UNN917522:UNO917544 UXJ917522:UXK917544 VHF917522:VHG917544 VRB917522:VRC917544 WAX917522:WAY917544 WKT917522:WKU917544 WUP917522:WUQ917544 J983058:K983080 ID983058:IE983080 RZ983058:SA983080 ABV983058:ABW983080 ALR983058:ALS983080 AVN983058:AVO983080 BFJ983058:BFK983080 BPF983058:BPG983080 BZB983058:BZC983080 CIX983058:CIY983080 CST983058:CSU983080 DCP983058:DCQ983080 DML983058:DMM983080 DWH983058:DWI983080 EGD983058:EGE983080 EPZ983058:EQA983080 EZV983058:EZW983080 FJR983058:FJS983080 FTN983058:FTO983080 GDJ983058:GDK983080 GNF983058:GNG983080 GXB983058:GXC983080 HGX983058:HGY983080 HQT983058:HQU983080 IAP983058:IAQ983080 IKL983058:IKM983080 IUH983058:IUI983080 JED983058:JEE983080 JNZ983058:JOA983080 JXV983058:JXW983080 KHR983058:KHS983080 KRN983058:KRO983080 LBJ983058:LBK983080 LLF983058:LLG983080 LVB983058:LVC983080 MEX983058:MEY983080 MOT983058:MOU983080 MYP983058:MYQ983080 NIL983058:NIM983080 NSH983058:NSI983080 OCD983058:OCE983080 OLZ983058:OMA983080 OVV983058:OVW983080 PFR983058:PFS983080 PPN983058:PPO983080 PZJ983058:PZK983080 QJF983058:QJG983080 QTB983058:QTC983080 RCX983058:RCY983080 RMT983058:RMU983080 RWP983058:RWQ983080 SGL983058:SGM983080 SQH983058:SQI983080 TAD983058:TAE983080 TJZ983058:TKA983080 TTV983058:TTW983080 UDR983058:UDS983080 UNN983058:UNO983080 UXJ983058:UXK983080 VHF983058:VHG983080 VRB983058:VRC983080 WAX983058:WAY983080 WKT983058:WKU983080 WUP983058:WUQ983080 J71:K71 J38:K38 D71:E71 J106:K106 D38:E38 D36:E36 J36:K36 J7:K33 D73:E73 D42:E68 J73:K73 J42:K68 D108:E108 D77:E103 J108:K108 J77:K103" xr:uid="{00000000-0002-0000-0200-000003000000}">
      <formula1>"〇"</formula1>
    </dataValidation>
    <dataValidation type="list" allowBlank="1" showInputMessage="1" showErrorMessage="1" prompt="該当の区分に〇を入れてください。_x000a_" sqref="D34:E34 HX34:HY34 RT34:RU34 ABP34:ABQ34 ALL34:ALM34 AVH34:AVI34 BFD34:BFE34 BOZ34:BPA34 BYV34:BYW34 CIR34:CIS34 CSN34:CSO34 DCJ34:DCK34 DMF34:DMG34 DWB34:DWC34 EFX34:EFY34 EPT34:EPU34 EZP34:EZQ34 FJL34:FJM34 FTH34:FTI34 GDD34:GDE34 GMZ34:GNA34 GWV34:GWW34 HGR34:HGS34 HQN34:HQO34 IAJ34:IAK34 IKF34:IKG34 IUB34:IUC34 JDX34:JDY34 JNT34:JNU34 JXP34:JXQ34 KHL34:KHM34 KRH34:KRI34 LBD34:LBE34 LKZ34:LLA34 LUV34:LUW34 MER34:MES34 MON34:MOO34 MYJ34:MYK34 NIF34:NIG34 NSB34:NSC34 OBX34:OBY34 OLT34:OLU34 OVP34:OVQ34 PFL34:PFM34 PPH34:PPI34 PZD34:PZE34 QIZ34:QJA34 QSV34:QSW34 RCR34:RCS34 RMN34:RMO34 RWJ34:RWK34 SGF34:SGG34 SQB34:SQC34 SZX34:SZY34 TJT34:TJU34 TTP34:TTQ34 UDL34:UDM34 UNH34:UNI34 UXD34:UXE34 VGZ34:VHA34 VQV34:VQW34 WAR34:WAS34 WKN34:WKO34 WUJ34:WUK34 D65577:E65577 HX65577:HY65577 RT65577:RU65577 ABP65577:ABQ65577 ALL65577:ALM65577 AVH65577:AVI65577 BFD65577:BFE65577 BOZ65577:BPA65577 BYV65577:BYW65577 CIR65577:CIS65577 CSN65577:CSO65577 DCJ65577:DCK65577 DMF65577:DMG65577 DWB65577:DWC65577 EFX65577:EFY65577 EPT65577:EPU65577 EZP65577:EZQ65577 FJL65577:FJM65577 FTH65577:FTI65577 GDD65577:GDE65577 GMZ65577:GNA65577 GWV65577:GWW65577 HGR65577:HGS65577 HQN65577:HQO65577 IAJ65577:IAK65577 IKF65577:IKG65577 IUB65577:IUC65577 JDX65577:JDY65577 JNT65577:JNU65577 JXP65577:JXQ65577 KHL65577:KHM65577 KRH65577:KRI65577 LBD65577:LBE65577 LKZ65577:LLA65577 LUV65577:LUW65577 MER65577:MES65577 MON65577:MOO65577 MYJ65577:MYK65577 NIF65577:NIG65577 NSB65577:NSC65577 OBX65577:OBY65577 OLT65577:OLU65577 OVP65577:OVQ65577 PFL65577:PFM65577 PPH65577:PPI65577 PZD65577:PZE65577 QIZ65577:QJA65577 QSV65577:QSW65577 RCR65577:RCS65577 RMN65577:RMO65577 RWJ65577:RWK65577 SGF65577:SGG65577 SQB65577:SQC65577 SZX65577:SZY65577 TJT65577:TJU65577 TTP65577:TTQ65577 UDL65577:UDM65577 UNH65577:UNI65577 UXD65577:UXE65577 VGZ65577:VHA65577 VQV65577:VQW65577 WAR65577:WAS65577 WKN65577:WKO65577 WUJ65577:WUK65577 D131113:E131113 HX131113:HY131113 RT131113:RU131113 ABP131113:ABQ131113 ALL131113:ALM131113 AVH131113:AVI131113 BFD131113:BFE131113 BOZ131113:BPA131113 BYV131113:BYW131113 CIR131113:CIS131113 CSN131113:CSO131113 DCJ131113:DCK131113 DMF131113:DMG131113 DWB131113:DWC131113 EFX131113:EFY131113 EPT131113:EPU131113 EZP131113:EZQ131113 FJL131113:FJM131113 FTH131113:FTI131113 GDD131113:GDE131113 GMZ131113:GNA131113 GWV131113:GWW131113 HGR131113:HGS131113 HQN131113:HQO131113 IAJ131113:IAK131113 IKF131113:IKG131113 IUB131113:IUC131113 JDX131113:JDY131113 JNT131113:JNU131113 JXP131113:JXQ131113 KHL131113:KHM131113 KRH131113:KRI131113 LBD131113:LBE131113 LKZ131113:LLA131113 LUV131113:LUW131113 MER131113:MES131113 MON131113:MOO131113 MYJ131113:MYK131113 NIF131113:NIG131113 NSB131113:NSC131113 OBX131113:OBY131113 OLT131113:OLU131113 OVP131113:OVQ131113 PFL131113:PFM131113 PPH131113:PPI131113 PZD131113:PZE131113 QIZ131113:QJA131113 QSV131113:QSW131113 RCR131113:RCS131113 RMN131113:RMO131113 RWJ131113:RWK131113 SGF131113:SGG131113 SQB131113:SQC131113 SZX131113:SZY131113 TJT131113:TJU131113 TTP131113:TTQ131113 UDL131113:UDM131113 UNH131113:UNI131113 UXD131113:UXE131113 VGZ131113:VHA131113 VQV131113:VQW131113 WAR131113:WAS131113 WKN131113:WKO131113 WUJ131113:WUK131113 D196649:E196649 HX196649:HY196649 RT196649:RU196649 ABP196649:ABQ196649 ALL196649:ALM196649 AVH196649:AVI196649 BFD196649:BFE196649 BOZ196649:BPA196649 BYV196649:BYW196649 CIR196649:CIS196649 CSN196649:CSO196649 DCJ196649:DCK196649 DMF196649:DMG196649 DWB196649:DWC196649 EFX196649:EFY196649 EPT196649:EPU196649 EZP196649:EZQ196649 FJL196649:FJM196649 FTH196649:FTI196649 GDD196649:GDE196649 GMZ196649:GNA196649 GWV196649:GWW196649 HGR196649:HGS196649 HQN196649:HQO196649 IAJ196649:IAK196649 IKF196649:IKG196649 IUB196649:IUC196649 JDX196649:JDY196649 JNT196649:JNU196649 JXP196649:JXQ196649 KHL196649:KHM196649 KRH196649:KRI196649 LBD196649:LBE196649 LKZ196649:LLA196649 LUV196649:LUW196649 MER196649:MES196649 MON196649:MOO196649 MYJ196649:MYK196649 NIF196649:NIG196649 NSB196649:NSC196649 OBX196649:OBY196649 OLT196649:OLU196649 OVP196649:OVQ196649 PFL196649:PFM196649 PPH196649:PPI196649 PZD196649:PZE196649 QIZ196649:QJA196649 QSV196649:QSW196649 RCR196649:RCS196649 RMN196649:RMO196649 RWJ196649:RWK196649 SGF196649:SGG196649 SQB196649:SQC196649 SZX196649:SZY196649 TJT196649:TJU196649 TTP196649:TTQ196649 UDL196649:UDM196649 UNH196649:UNI196649 UXD196649:UXE196649 VGZ196649:VHA196649 VQV196649:VQW196649 WAR196649:WAS196649 WKN196649:WKO196649 WUJ196649:WUK196649 D262185:E262185 HX262185:HY262185 RT262185:RU262185 ABP262185:ABQ262185 ALL262185:ALM262185 AVH262185:AVI262185 BFD262185:BFE262185 BOZ262185:BPA262185 BYV262185:BYW262185 CIR262185:CIS262185 CSN262185:CSO262185 DCJ262185:DCK262185 DMF262185:DMG262185 DWB262185:DWC262185 EFX262185:EFY262185 EPT262185:EPU262185 EZP262185:EZQ262185 FJL262185:FJM262185 FTH262185:FTI262185 GDD262185:GDE262185 GMZ262185:GNA262185 GWV262185:GWW262185 HGR262185:HGS262185 HQN262185:HQO262185 IAJ262185:IAK262185 IKF262185:IKG262185 IUB262185:IUC262185 JDX262185:JDY262185 JNT262185:JNU262185 JXP262185:JXQ262185 KHL262185:KHM262185 KRH262185:KRI262185 LBD262185:LBE262185 LKZ262185:LLA262185 LUV262185:LUW262185 MER262185:MES262185 MON262185:MOO262185 MYJ262185:MYK262185 NIF262185:NIG262185 NSB262185:NSC262185 OBX262185:OBY262185 OLT262185:OLU262185 OVP262185:OVQ262185 PFL262185:PFM262185 PPH262185:PPI262185 PZD262185:PZE262185 QIZ262185:QJA262185 QSV262185:QSW262185 RCR262185:RCS262185 RMN262185:RMO262185 RWJ262185:RWK262185 SGF262185:SGG262185 SQB262185:SQC262185 SZX262185:SZY262185 TJT262185:TJU262185 TTP262185:TTQ262185 UDL262185:UDM262185 UNH262185:UNI262185 UXD262185:UXE262185 VGZ262185:VHA262185 VQV262185:VQW262185 WAR262185:WAS262185 WKN262185:WKO262185 WUJ262185:WUK262185 D327721:E327721 HX327721:HY327721 RT327721:RU327721 ABP327721:ABQ327721 ALL327721:ALM327721 AVH327721:AVI327721 BFD327721:BFE327721 BOZ327721:BPA327721 BYV327721:BYW327721 CIR327721:CIS327721 CSN327721:CSO327721 DCJ327721:DCK327721 DMF327721:DMG327721 DWB327721:DWC327721 EFX327721:EFY327721 EPT327721:EPU327721 EZP327721:EZQ327721 FJL327721:FJM327721 FTH327721:FTI327721 GDD327721:GDE327721 GMZ327721:GNA327721 GWV327721:GWW327721 HGR327721:HGS327721 HQN327721:HQO327721 IAJ327721:IAK327721 IKF327721:IKG327721 IUB327721:IUC327721 JDX327721:JDY327721 JNT327721:JNU327721 JXP327721:JXQ327721 KHL327721:KHM327721 KRH327721:KRI327721 LBD327721:LBE327721 LKZ327721:LLA327721 LUV327721:LUW327721 MER327721:MES327721 MON327721:MOO327721 MYJ327721:MYK327721 NIF327721:NIG327721 NSB327721:NSC327721 OBX327721:OBY327721 OLT327721:OLU327721 OVP327721:OVQ327721 PFL327721:PFM327721 PPH327721:PPI327721 PZD327721:PZE327721 QIZ327721:QJA327721 QSV327721:QSW327721 RCR327721:RCS327721 RMN327721:RMO327721 RWJ327721:RWK327721 SGF327721:SGG327721 SQB327721:SQC327721 SZX327721:SZY327721 TJT327721:TJU327721 TTP327721:TTQ327721 UDL327721:UDM327721 UNH327721:UNI327721 UXD327721:UXE327721 VGZ327721:VHA327721 VQV327721:VQW327721 WAR327721:WAS327721 WKN327721:WKO327721 WUJ327721:WUK327721 D393257:E393257 HX393257:HY393257 RT393257:RU393257 ABP393257:ABQ393257 ALL393257:ALM393257 AVH393257:AVI393257 BFD393257:BFE393257 BOZ393257:BPA393257 BYV393257:BYW393257 CIR393257:CIS393257 CSN393257:CSO393257 DCJ393257:DCK393257 DMF393257:DMG393257 DWB393257:DWC393257 EFX393257:EFY393257 EPT393257:EPU393257 EZP393257:EZQ393257 FJL393257:FJM393257 FTH393257:FTI393257 GDD393257:GDE393257 GMZ393257:GNA393257 GWV393257:GWW393257 HGR393257:HGS393257 HQN393257:HQO393257 IAJ393257:IAK393257 IKF393257:IKG393257 IUB393257:IUC393257 JDX393257:JDY393257 JNT393257:JNU393257 JXP393257:JXQ393257 KHL393257:KHM393257 KRH393257:KRI393257 LBD393257:LBE393257 LKZ393257:LLA393257 LUV393257:LUW393257 MER393257:MES393257 MON393257:MOO393257 MYJ393257:MYK393257 NIF393257:NIG393257 NSB393257:NSC393257 OBX393257:OBY393257 OLT393257:OLU393257 OVP393257:OVQ393257 PFL393257:PFM393257 PPH393257:PPI393257 PZD393257:PZE393257 QIZ393257:QJA393257 QSV393257:QSW393257 RCR393257:RCS393257 RMN393257:RMO393257 RWJ393257:RWK393257 SGF393257:SGG393257 SQB393257:SQC393257 SZX393257:SZY393257 TJT393257:TJU393257 TTP393257:TTQ393257 UDL393257:UDM393257 UNH393257:UNI393257 UXD393257:UXE393257 VGZ393257:VHA393257 VQV393257:VQW393257 WAR393257:WAS393257 WKN393257:WKO393257 WUJ393257:WUK393257 D458793:E458793 HX458793:HY458793 RT458793:RU458793 ABP458793:ABQ458793 ALL458793:ALM458793 AVH458793:AVI458793 BFD458793:BFE458793 BOZ458793:BPA458793 BYV458793:BYW458793 CIR458793:CIS458793 CSN458793:CSO458793 DCJ458793:DCK458793 DMF458793:DMG458793 DWB458793:DWC458793 EFX458793:EFY458793 EPT458793:EPU458793 EZP458793:EZQ458793 FJL458793:FJM458793 FTH458793:FTI458793 GDD458793:GDE458793 GMZ458793:GNA458793 GWV458793:GWW458793 HGR458793:HGS458793 HQN458793:HQO458793 IAJ458793:IAK458793 IKF458793:IKG458793 IUB458793:IUC458793 JDX458793:JDY458793 JNT458793:JNU458793 JXP458793:JXQ458793 KHL458793:KHM458793 KRH458793:KRI458793 LBD458793:LBE458793 LKZ458793:LLA458793 LUV458793:LUW458793 MER458793:MES458793 MON458793:MOO458793 MYJ458793:MYK458793 NIF458793:NIG458793 NSB458793:NSC458793 OBX458793:OBY458793 OLT458793:OLU458793 OVP458793:OVQ458793 PFL458793:PFM458793 PPH458793:PPI458793 PZD458793:PZE458793 QIZ458793:QJA458793 QSV458793:QSW458793 RCR458793:RCS458793 RMN458793:RMO458793 RWJ458793:RWK458793 SGF458793:SGG458793 SQB458793:SQC458793 SZX458793:SZY458793 TJT458793:TJU458793 TTP458793:TTQ458793 UDL458793:UDM458793 UNH458793:UNI458793 UXD458793:UXE458793 VGZ458793:VHA458793 VQV458793:VQW458793 WAR458793:WAS458793 WKN458793:WKO458793 WUJ458793:WUK458793 D524329:E524329 HX524329:HY524329 RT524329:RU524329 ABP524329:ABQ524329 ALL524329:ALM524329 AVH524329:AVI524329 BFD524329:BFE524329 BOZ524329:BPA524329 BYV524329:BYW524329 CIR524329:CIS524329 CSN524329:CSO524329 DCJ524329:DCK524329 DMF524329:DMG524329 DWB524329:DWC524329 EFX524329:EFY524329 EPT524329:EPU524329 EZP524329:EZQ524329 FJL524329:FJM524329 FTH524329:FTI524329 GDD524329:GDE524329 GMZ524329:GNA524329 GWV524329:GWW524329 HGR524329:HGS524329 HQN524329:HQO524329 IAJ524329:IAK524329 IKF524329:IKG524329 IUB524329:IUC524329 JDX524329:JDY524329 JNT524329:JNU524329 JXP524329:JXQ524329 KHL524329:KHM524329 KRH524329:KRI524329 LBD524329:LBE524329 LKZ524329:LLA524329 LUV524329:LUW524329 MER524329:MES524329 MON524329:MOO524329 MYJ524329:MYK524329 NIF524329:NIG524329 NSB524329:NSC524329 OBX524329:OBY524329 OLT524329:OLU524329 OVP524329:OVQ524329 PFL524329:PFM524329 PPH524329:PPI524329 PZD524329:PZE524329 QIZ524329:QJA524329 QSV524329:QSW524329 RCR524329:RCS524329 RMN524329:RMO524329 RWJ524329:RWK524329 SGF524329:SGG524329 SQB524329:SQC524329 SZX524329:SZY524329 TJT524329:TJU524329 TTP524329:TTQ524329 UDL524329:UDM524329 UNH524329:UNI524329 UXD524329:UXE524329 VGZ524329:VHA524329 VQV524329:VQW524329 WAR524329:WAS524329 WKN524329:WKO524329 WUJ524329:WUK524329 D589865:E589865 HX589865:HY589865 RT589865:RU589865 ABP589865:ABQ589865 ALL589865:ALM589865 AVH589865:AVI589865 BFD589865:BFE589865 BOZ589865:BPA589865 BYV589865:BYW589865 CIR589865:CIS589865 CSN589865:CSO589865 DCJ589865:DCK589865 DMF589865:DMG589865 DWB589865:DWC589865 EFX589865:EFY589865 EPT589865:EPU589865 EZP589865:EZQ589865 FJL589865:FJM589865 FTH589865:FTI589865 GDD589865:GDE589865 GMZ589865:GNA589865 GWV589865:GWW589865 HGR589865:HGS589865 HQN589865:HQO589865 IAJ589865:IAK589865 IKF589865:IKG589865 IUB589865:IUC589865 JDX589865:JDY589865 JNT589865:JNU589865 JXP589865:JXQ589865 KHL589865:KHM589865 KRH589865:KRI589865 LBD589865:LBE589865 LKZ589865:LLA589865 LUV589865:LUW589865 MER589865:MES589865 MON589865:MOO589865 MYJ589865:MYK589865 NIF589865:NIG589865 NSB589865:NSC589865 OBX589865:OBY589865 OLT589865:OLU589865 OVP589865:OVQ589865 PFL589865:PFM589865 PPH589865:PPI589865 PZD589865:PZE589865 QIZ589865:QJA589865 QSV589865:QSW589865 RCR589865:RCS589865 RMN589865:RMO589865 RWJ589865:RWK589865 SGF589865:SGG589865 SQB589865:SQC589865 SZX589865:SZY589865 TJT589865:TJU589865 TTP589865:TTQ589865 UDL589865:UDM589865 UNH589865:UNI589865 UXD589865:UXE589865 VGZ589865:VHA589865 VQV589865:VQW589865 WAR589865:WAS589865 WKN589865:WKO589865 WUJ589865:WUK589865 D655401:E655401 HX655401:HY655401 RT655401:RU655401 ABP655401:ABQ655401 ALL655401:ALM655401 AVH655401:AVI655401 BFD655401:BFE655401 BOZ655401:BPA655401 BYV655401:BYW655401 CIR655401:CIS655401 CSN655401:CSO655401 DCJ655401:DCK655401 DMF655401:DMG655401 DWB655401:DWC655401 EFX655401:EFY655401 EPT655401:EPU655401 EZP655401:EZQ655401 FJL655401:FJM655401 FTH655401:FTI655401 GDD655401:GDE655401 GMZ655401:GNA655401 GWV655401:GWW655401 HGR655401:HGS655401 HQN655401:HQO655401 IAJ655401:IAK655401 IKF655401:IKG655401 IUB655401:IUC655401 JDX655401:JDY655401 JNT655401:JNU655401 JXP655401:JXQ655401 KHL655401:KHM655401 KRH655401:KRI655401 LBD655401:LBE655401 LKZ655401:LLA655401 LUV655401:LUW655401 MER655401:MES655401 MON655401:MOO655401 MYJ655401:MYK655401 NIF655401:NIG655401 NSB655401:NSC655401 OBX655401:OBY655401 OLT655401:OLU655401 OVP655401:OVQ655401 PFL655401:PFM655401 PPH655401:PPI655401 PZD655401:PZE655401 QIZ655401:QJA655401 QSV655401:QSW655401 RCR655401:RCS655401 RMN655401:RMO655401 RWJ655401:RWK655401 SGF655401:SGG655401 SQB655401:SQC655401 SZX655401:SZY655401 TJT655401:TJU655401 TTP655401:TTQ655401 UDL655401:UDM655401 UNH655401:UNI655401 UXD655401:UXE655401 VGZ655401:VHA655401 VQV655401:VQW655401 WAR655401:WAS655401 WKN655401:WKO655401 WUJ655401:WUK655401 D720937:E720937 HX720937:HY720937 RT720937:RU720937 ABP720937:ABQ720937 ALL720937:ALM720937 AVH720937:AVI720937 BFD720937:BFE720937 BOZ720937:BPA720937 BYV720937:BYW720937 CIR720937:CIS720937 CSN720937:CSO720937 DCJ720937:DCK720937 DMF720937:DMG720937 DWB720937:DWC720937 EFX720937:EFY720937 EPT720937:EPU720937 EZP720937:EZQ720937 FJL720937:FJM720937 FTH720937:FTI720937 GDD720937:GDE720937 GMZ720937:GNA720937 GWV720937:GWW720937 HGR720937:HGS720937 HQN720937:HQO720937 IAJ720937:IAK720937 IKF720937:IKG720937 IUB720937:IUC720937 JDX720937:JDY720937 JNT720937:JNU720937 JXP720937:JXQ720937 KHL720937:KHM720937 KRH720937:KRI720937 LBD720937:LBE720937 LKZ720937:LLA720937 LUV720937:LUW720937 MER720937:MES720937 MON720937:MOO720937 MYJ720937:MYK720937 NIF720937:NIG720937 NSB720937:NSC720937 OBX720937:OBY720937 OLT720937:OLU720937 OVP720937:OVQ720937 PFL720937:PFM720937 PPH720937:PPI720937 PZD720937:PZE720937 QIZ720937:QJA720937 QSV720937:QSW720937 RCR720937:RCS720937 RMN720937:RMO720937 RWJ720937:RWK720937 SGF720937:SGG720937 SQB720937:SQC720937 SZX720937:SZY720937 TJT720937:TJU720937 TTP720937:TTQ720937 UDL720937:UDM720937 UNH720937:UNI720937 UXD720937:UXE720937 VGZ720937:VHA720937 VQV720937:VQW720937 WAR720937:WAS720937 WKN720937:WKO720937 WUJ720937:WUK720937 D786473:E786473 HX786473:HY786473 RT786473:RU786473 ABP786473:ABQ786473 ALL786473:ALM786473 AVH786473:AVI786473 BFD786473:BFE786473 BOZ786473:BPA786473 BYV786473:BYW786473 CIR786473:CIS786473 CSN786473:CSO786473 DCJ786473:DCK786473 DMF786473:DMG786473 DWB786473:DWC786473 EFX786473:EFY786473 EPT786473:EPU786473 EZP786473:EZQ786473 FJL786473:FJM786473 FTH786473:FTI786473 GDD786473:GDE786473 GMZ786473:GNA786473 GWV786473:GWW786473 HGR786473:HGS786473 HQN786473:HQO786473 IAJ786473:IAK786473 IKF786473:IKG786473 IUB786473:IUC786473 JDX786473:JDY786473 JNT786473:JNU786473 JXP786473:JXQ786473 KHL786473:KHM786473 KRH786473:KRI786473 LBD786473:LBE786473 LKZ786473:LLA786473 LUV786473:LUW786473 MER786473:MES786473 MON786473:MOO786473 MYJ786473:MYK786473 NIF786473:NIG786473 NSB786473:NSC786473 OBX786473:OBY786473 OLT786473:OLU786473 OVP786473:OVQ786473 PFL786473:PFM786473 PPH786473:PPI786473 PZD786473:PZE786473 QIZ786473:QJA786473 QSV786473:QSW786473 RCR786473:RCS786473 RMN786473:RMO786473 RWJ786473:RWK786473 SGF786473:SGG786473 SQB786473:SQC786473 SZX786473:SZY786473 TJT786473:TJU786473 TTP786473:TTQ786473 UDL786473:UDM786473 UNH786473:UNI786473 UXD786473:UXE786473 VGZ786473:VHA786473 VQV786473:VQW786473 WAR786473:WAS786473 WKN786473:WKO786473 WUJ786473:WUK786473 D852009:E852009 HX852009:HY852009 RT852009:RU852009 ABP852009:ABQ852009 ALL852009:ALM852009 AVH852009:AVI852009 BFD852009:BFE852009 BOZ852009:BPA852009 BYV852009:BYW852009 CIR852009:CIS852009 CSN852009:CSO852009 DCJ852009:DCK852009 DMF852009:DMG852009 DWB852009:DWC852009 EFX852009:EFY852009 EPT852009:EPU852009 EZP852009:EZQ852009 FJL852009:FJM852009 FTH852009:FTI852009 GDD852009:GDE852009 GMZ852009:GNA852009 GWV852009:GWW852009 HGR852009:HGS852009 HQN852009:HQO852009 IAJ852009:IAK852009 IKF852009:IKG852009 IUB852009:IUC852009 JDX852009:JDY852009 JNT852009:JNU852009 JXP852009:JXQ852009 KHL852009:KHM852009 KRH852009:KRI852009 LBD852009:LBE852009 LKZ852009:LLA852009 LUV852009:LUW852009 MER852009:MES852009 MON852009:MOO852009 MYJ852009:MYK852009 NIF852009:NIG852009 NSB852009:NSC852009 OBX852009:OBY852009 OLT852009:OLU852009 OVP852009:OVQ852009 PFL852009:PFM852009 PPH852009:PPI852009 PZD852009:PZE852009 QIZ852009:QJA852009 QSV852009:QSW852009 RCR852009:RCS852009 RMN852009:RMO852009 RWJ852009:RWK852009 SGF852009:SGG852009 SQB852009:SQC852009 SZX852009:SZY852009 TJT852009:TJU852009 TTP852009:TTQ852009 UDL852009:UDM852009 UNH852009:UNI852009 UXD852009:UXE852009 VGZ852009:VHA852009 VQV852009:VQW852009 WAR852009:WAS852009 WKN852009:WKO852009 WUJ852009:WUK852009 D917545:E917545 HX917545:HY917545 RT917545:RU917545 ABP917545:ABQ917545 ALL917545:ALM917545 AVH917545:AVI917545 BFD917545:BFE917545 BOZ917545:BPA917545 BYV917545:BYW917545 CIR917545:CIS917545 CSN917545:CSO917545 DCJ917545:DCK917545 DMF917545:DMG917545 DWB917545:DWC917545 EFX917545:EFY917545 EPT917545:EPU917545 EZP917545:EZQ917545 FJL917545:FJM917545 FTH917545:FTI917545 GDD917545:GDE917545 GMZ917545:GNA917545 GWV917545:GWW917545 HGR917545:HGS917545 HQN917545:HQO917545 IAJ917545:IAK917545 IKF917545:IKG917545 IUB917545:IUC917545 JDX917545:JDY917545 JNT917545:JNU917545 JXP917545:JXQ917545 KHL917545:KHM917545 KRH917545:KRI917545 LBD917545:LBE917545 LKZ917545:LLA917545 LUV917545:LUW917545 MER917545:MES917545 MON917545:MOO917545 MYJ917545:MYK917545 NIF917545:NIG917545 NSB917545:NSC917545 OBX917545:OBY917545 OLT917545:OLU917545 OVP917545:OVQ917545 PFL917545:PFM917545 PPH917545:PPI917545 PZD917545:PZE917545 QIZ917545:QJA917545 QSV917545:QSW917545 RCR917545:RCS917545 RMN917545:RMO917545 RWJ917545:RWK917545 SGF917545:SGG917545 SQB917545:SQC917545 SZX917545:SZY917545 TJT917545:TJU917545 TTP917545:TTQ917545 UDL917545:UDM917545 UNH917545:UNI917545 UXD917545:UXE917545 VGZ917545:VHA917545 VQV917545:VQW917545 WAR917545:WAS917545 WKN917545:WKO917545 WUJ917545:WUK917545 D983081:E983081 HX983081:HY983081 RT983081:RU983081 ABP983081:ABQ983081 ALL983081:ALM983081 AVH983081:AVI983081 BFD983081:BFE983081 BOZ983081:BPA983081 BYV983081:BYW983081 CIR983081:CIS983081 CSN983081:CSO983081 DCJ983081:DCK983081 DMF983081:DMG983081 DWB983081:DWC983081 EFX983081:EFY983081 EPT983081:EPU983081 EZP983081:EZQ983081 FJL983081:FJM983081 FTH983081:FTI983081 GDD983081:GDE983081 GMZ983081:GNA983081 GWV983081:GWW983081 HGR983081:HGS983081 HQN983081:HQO983081 IAJ983081:IAK983081 IKF983081:IKG983081 IUB983081:IUC983081 JDX983081:JDY983081 JNT983081:JNU983081 JXP983081:JXQ983081 KHL983081:KHM983081 KRH983081:KRI983081 LBD983081:LBE983081 LKZ983081:LLA983081 LUV983081:LUW983081 MER983081:MES983081 MON983081:MOO983081 MYJ983081:MYK983081 NIF983081:NIG983081 NSB983081:NSC983081 OBX983081:OBY983081 OLT983081:OLU983081 OVP983081:OVQ983081 PFL983081:PFM983081 PPH983081:PPI983081 PZD983081:PZE983081 QIZ983081:QJA983081 QSV983081:QSW983081 RCR983081:RCS983081 RMN983081:RMO983081 RWJ983081:RWK983081 SGF983081:SGG983081 SQB983081:SQC983081 SZX983081:SZY983081 TJT983081:TJU983081 TTP983081:TTQ983081 UDL983081:UDM983081 UNH983081:UNI983081 UXD983081:UXE983081 VGZ983081:VHA983081 VQV983081:VQW983081 WAR983081:WAS983081 WKN983081:WKO983081 WUJ983081:WUK983081 J69:K69 ID34:IE34 RZ34:SA34 ABV34:ABW34 ALR34:ALS34 AVN34:AVO34 BFJ34:BFK34 BPF34:BPG34 BZB34:BZC34 CIX34:CIY34 CST34:CSU34 DCP34:DCQ34 DML34:DMM34 DWH34:DWI34 EGD34:EGE34 EPZ34:EQA34 EZV34:EZW34 FJR34:FJS34 FTN34:FTO34 GDJ34:GDK34 GNF34:GNG34 GXB34:GXC34 HGX34:HGY34 HQT34:HQU34 IAP34:IAQ34 IKL34:IKM34 IUH34:IUI34 JED34:JEE34 JNZ34:JOA34 JXV34:JXW34 KHR34:KHS34 KRN34:KRO34 LBJ34:LBK34 LLF34:LLG34 LVB34:LVC34 MEX34:MEY34 MOT34:MOU34 MYP34:MYQ34 NIL34:NIM34 NSH34:NSI34 OCD34:OCE34 OLZ34:OMA34 OVV34:OVW34 PFR34:PFS34 PPN34:PPO34 PZJ34:PZK34 QJF34:QJG34 QTB34:QTC34 RCX34:RCY34 RMT34:RMU34 RWP34:RWQ34 SGL34:SGM34 SQH34:SQI34 TAD34:TAE34 TJZ34:TKA34 TTV34:TTW34 UDR34:UDS34 UNN34:UNO34 UXJ34:UXK34 VHF34:VHG34 VRB34:VRC34 WAX34:WAY34 WKT34:WKU34 WUP34:WUQ34 J65577:K65577 ID65577:IE65577 RZ65577:SA65577 ABV65577:ABW65577 ALR65577:ALS65577 AVN65577:AVO65577 BFJ65577:BFK65577 BPF65577:BPG65577 BZB65577:BZC65577 CIX65577:CIY65577 CST65577:CSU65577 DCP65577:DCQ65577 DML65577:DMM65577 DWH65577:DWI65577 EGD65577:EGE65577 EPZ65577:EQA65577 EZV65577:EZW65577 FJR65577:FJS65577 FTN65577:FTO65577 GDJ65577:GDK65577 GNF65577:GNG65577 GXB65577:GXC65577 HGX65577:HGY65577 HQT65577:HQU65577 IAP65577:IAQ65577 IKL65577:IKM65577 IUH65577:IUI65577 JED65577:JEE65577 JNZ65577:JOA65577 JXV65577:JXW65577 KHR65577:KHS65577 KRN65577:KRO65577 LBJ65577:LBK65577 LLF65577:LLG65577 LVB65577:LVC65577 MEX65577:MEY65577 MOT65577:MOU65577 MYP65577:MYQ65577 NIL65577:NIM65577 NSH65577:NSI65577 OCD65577:OCE65577 OLZ65577:OMA65577 OVV65577:OVW65577 PFR65577:PFS65577 PPN65577:PPO65577 PZJ65577:PZK65577 QJF65577:QJG65577 QTB65577:QTC65577 RCX65577:RCY65577 RMT65577:RMU65577 RWP65577:RWQ65577 SGL65577:SGM65577 SQH65577:SQI65577 TAD65577:TAE65577 TJZ65577:TKA65577 TTV65577:TTW65577 UDR65577:UDS65577 UNN65577:UNO65577 UXJ65577:UXK65577 VHF65577:VHG65577 VRB65577:VRC65577 WAX65577:WAY65577 WKT65577:WKU65577 WUP65577:WUQ65577 J131113:K131113 ID131113:IE131113 RZ131113:SA131113 ABV131113:ABW131113 ALR131113:ALS131113 AVN131113:AVO131113 BFJ131113:BFK131113 BPF131113:BPG131113 BZB131113:BZC131113 CIX131113:CIY131113 CST131113:CSU131113 DCP131113:DCQ131113 DML131113:DMM131113 DWH131113:DWI131113 EGD131113:EGE131113 EPZ131113:EQA131113 EZV131113:EZW131113 FJR131113:FJS131113 FTN131113:FTO131113 GDJ131113:GDK131113 GNF131113:GNG131113 GXB131113:GXC131113 HGX131113:HGY131113 HQT131113:HQU131113 IAP131113:IAQ131113 IKL131113:IKM131113 IUH131113:IUI131113 JED131113:JEE131113 JNZ131113:JOA131113 JXV131113:JXW131113 KHR131113:KHS131113 KRN131113:KRO131113 LBJ131113:LBK131113 LLF131113:LLG131113 LVB131113:LVC131113 MEX131113:MEY131113 MOT131113:MOU131113 MYP131113:MYQ131113 NIL131113:NIM131113 NSH131113:NSI131113 OCD131113:OCE131113 OLZ131113:OMA131113 OVV131113:OVW131113 PFR131113:PFS131113 PPN131113:PPO131113 PZJ131113:PZK131113 QJF131113:QJG131113 QTB131113:QTC131113 RCX131113:RCY131113 RMT131113:RMU131113 RWP131113:RWQ131113 SGL131113:SGM131113 SQH131113:SQI131113 TAD131113:TAE131113 TJZ131113:TKA131113 TTV131113:TTW131113 UDR131113:UDS131113 UNN131113:UNO131113 UXJ131113:UXK131113 VHF131113:VHG131113 VRB131113:VRC131113 WAX131113:WAY131113 WKT131113:WKU131113 WUP131113:WUQ131113 J196649:K196649 ID196649:IE196649 RZ196649:SA196649 ABV196649:ABW196649 ALR196649:ALS196649 AVN196649:AVO196649 BFJ196649:BFK196649 BPF196649:BPG196649 BZB196649:BZC196649 CIX196649:CIY196649 CST196649:CSU196649 DCP196649:DCQ196649 DML196649:DMM196649 DWH196649:DWI196649 EGD196649:EGE196649 EPZ196649:EQA196649 EZV196649:EZW196649 FJR196649:FJS196649 FTN196649:FTO196649 GDJ196649:GDK196649 GNF196649:GNG196649 GXB196649:GXC196649 HGX196649:HGY196649 HQT196649:HQU196649 IAP196649:IAQ196649 IKL196649:IKM196649 IUH196649:IUI196649 JED196649:JEE196649 JNZ196649:JOA196649 JXV196649:JXW196649 KHR196649:KHS196649 KRN196649:KRO196649 LBJ196649:LBK196649 LLF196649:LLG196649 LVB196649:LVC196649 MEX196649:MEY196649 MOT196649:MOU196649 MYP196649:MYQ196649 NIL196649:NIM196649 NSH196649:NSI196649 OCD196649:OCE196649 OLZ196649:OMA196649 OVV196649:OVW196649 PFR196649:PFS196649 PPN196649:PPO196649 PZJ196649:PZK196649 QJF196649:QJG196649 QTB196649:QTC196649 RCX196649:RCY196649 RMT196649:RMU196649 RWP196649:RWQ196649 SGL196649:SGM196649 SQH196649:SQI196649 TAD196649:TAE196649 TJZ196649:TKA196649 TTV196649:TTW196649 UDR196649:UDS196649 UNN196649:UNO196649 UXJ196649:UXK196649 VHF196649:VHG196649 VRB196649:VRC196649 WAX196649:WAY196649 WKT196649:WKU196649 WUP196649:WUQ196649 J262185:K262185 ID262185:IE262185 RZ262185:SA262185 ABV262185:ABW262185 ALR262185:ALS262185 AVN262185:AVO262185 BFJ262185:BFK262185 BPF262185:BPG262185 BZB262185:BZC262185 CIX262185:CIY262185 CST262185:CSU262185 DCP262185:DCQ262185 DML262185:DMM262185 DWH262185:DWI262185 EGD262185:EGE262185 EPZ262185:EQA262185 EZV262185:EZW262185 FJR262185:FJS262185 FTN262185:FTO262185 GDJ262185:GDK262185 GNF262185:GNG262185 GXB262185:GXC262185 HGX262185:HGY262185 HQT262185:HQU262185 IAP262185:IAQ262185 IKL262185:IKM262185 IUH262185:IUI262185 JED262185:JEE262185 JNZ262185:JOA262185 JXV262185:JXW262185 KHR262185:KHS262185 KRN262185:KRO262185 LBJ262185:LBK262185 LLF262185:LLG262185 LVB262185:LVC262185 MEX262185:MEY262185 MOT262185:MOU262185 MYP262185:MYQ262185 NIL262185:NIM262185 NSH262185:NSI262185 OCD262185:OCE262185 OLZ262185:OMA262185 OVV262185:OVW262185 PFR262185:PFS262185 PPN262185:PPO262185 PZJ262185:PZK262185 QJF262185:QJG262185 QTB262185:QTC262185 RCX262185:RCY262185 RMT262185:RMU262185 RWP262185:RWQ262185 SGL262185:SGM262185 SQH262185:SQI262185 TAD262185:TAE262185 TJZ262185:TKA262185 TTV262185:TTW262185 UDR262185:UDS262185 UNN262185:UNO262185 UXJ262185:UXK262185 VHF262185:VHG262185 VRB262185:VRC262185 WAX262185:WAY262185 WKT262185:WKU262185 WUP262185:WUQ262185 J327721:K327721 ID327721:IE327721 RZ327721:SA327721 ABV327721:ABW327721 ALR327721:ALS327721 AVN327721:AVO327721 BFJ327721:BFK327721 BPF327721:BPG327721 BZB327721:BZC327721 CIX327721:CIY327721 CST327721:CSU327721 DCP327721:DCQ327721 DML327721:DMM327721 DWH327721:DWI327721 EGD327721:EGE327721 EPZ327721:EQA327721 EZV327721:EZW327721 FJR327721:FJS327721 FTN327721:FTO327721 GDJ327721:GDK327721 GNF327721:GNG327721 GXB327721:GXC327721 HGX327721:HGY327721 HQT327721:HQU327721 IAP327721:IAQ327721 IKL327721:IKM327721 IUH327721:IUI327721 JED327721:JEE327721 JNZ327721:JOA327721 JXV327721:JXW327721 KHR327721:KHS327721 KRN327721:KRO327721 LBJ327721:LBK327721 LLF327721:LLG327721 LVB327721:LVC327721 MEX327721:MEY327721 MOT327721:MOU327721 MYP327721:MYQ327721 NIL327721:NIM327721 NSH327721:NSI327721 OCD327721:OCE327721 OLZ327721:OMA327721 OVV327721:OVW327721 PFR327721:PFS327721 PPN327721:PPO327721 PZJ327721:PZK327721 QJF327721:QJG327721 QTB327721:QTC327721 RCX327721:RCY327721 RMT327721:RMU327721 RWP327721:RWQ327721 SGL327721:SGM327721 SQH327721:SQI327721 TAD327721:TAE327721 TJZ327721:TKA327721 TTV327721:TTW327721 UDR327721:UDS327721 UNN327721:UNO327721 UXJ327721:UXK327721 VHF327721:VHG327721 VRB327721:VRC327721 WAX327721:WAY327721 WKT327721:WKU327721 WUP327721:WUQ327721 J393257:K393257 ID393257:IE393257 RZ393257:SA393257 ABV393257:ABW393257 ALR393257:ALS393257 AVN393257:AVO393257 BFJ393257:BFK393257 BPF393257:BPG393257 BZB393257:BZC393257 CIX393257:CIY393257 CST393257:CSU393257 DCP393257:DCQ393257 DML393257:DMM393257 DWH393257:DWI393257 EGD393257:EGE393257 EPZ393257:EQA393257 EZV393257:EZW393257 FJR393257:FJS393257 FTN393257:FTO393257 GDJ393257:GDK393257 GNF393257:GNG393257 GXB393257:GXC393257 HGX393257:HGY393257 HQT393257:HQU393257 IAP393257:IAQ393257 IKL393257:IKM393257 IUH393257:IUI393257 JED393257:JEE393257 JNZ393257:JOA393257 JXV393257:JXW393257 KHR393257:KHS393257 KRN393257:KRO393257 LBJ393257:LBK393257 LLF393257:LLG393257 LVB393257:LVC393257 MEX393257:MEY393257 MOT393257:MOU393257 MYP393257:MYQ393257 NIL393257:NIM393257 NSH393257:NSI393257 OCD393257:OCE393257 OLZ393257:OMA393257 OVV393257:OVW393257 PFR393257:PFS393257 PPN393257:PPO393257 PZJ393257:PZK393257 QJF393257:QJG393257 QTB393257:QTC393257 RCX393257:RCY393257 RMT393257:RMU393257 RWP393257:RWQ393257 SGL393257:SGM393257 SQH393257:SQI393257 TAD393257:TAE393257 TJZ393257:TKA393257 TTV393257:TTW393257 UDR393257:UDS393257 UNN393257:UNO393257 UXJ393257:UXK393257 VHF393257:VHG393257 VRB393257:VRC393257 WAX393257:WAY393257 WKT393257:WKU393257 WUP393257:WUQ393257 J458793:K458793 ID458793:IE458793 RZ458793:SA458793 ABV458793:ABW458793 ALR458793:ALS458793 AVN458793:AVO458793 BFJ458793:BFK458793 BPF458793:BPG458793 BZB458793:BZC458793 CIX458793:CIY458793 CST458793:CSU458793 DCP458793:DCQ458793 DML458793:DMM458793 DWH458793:DWI458793 EGD458793:EGE458793 EPZ458793:EQA458793 EZV458793:EZW458793 FJR458793:FJS458793 FTN458793:FTO458793 GDJ458793:GDK458793 GNF458793:GNG458793 GXB458793:GXC458793 HGX458793:HGY458793 HQT458793:HQU458793 IAP458793:IAQ458793 IKL458793:IKM458793 IUH458793:IUI458793 JED458793:JEE458793 JNZ458793:JOA458793 JXV458793:JXW458793 KHR458793:KHS458793 KRN458793:KRO458793 LBJ458793:LBK458793 LLF458793:LLG458793 LVB458793:LVC458793 MEX458793:MEY458793 MOT458793:MOU458793 MYP458793:MYQ458793 NIL458793:NIM458793 NSH458793:NSI458793 OCD458793:OCE458793 OLZ458793:OMA458793 OVV458793:OVW458793 PFR458793:PFS458793 PPN458793:PPO458793 PZJ458793:PZK458793 QJF458793:QJG458793 QTB458793:QTC458793 RCX458793:RCY458793 RMT458793:RMU458793 RWP458793:RWQ458793 SGL458793:SGM458793 SQH458793:SQI458793 TAD458793:TAE458793 TJZ458793:TKA458793 TTV458793:TTW458793 UDR458793:UDS458793 UNN458793:UNO458793 UXJ458793:UXK458793 VHF458793:VHG458793 VRB458793:VRC458793 WAX458793:WAY458793 WKT458793:WKU458793 WUP458793:WUQ458793 J524329:K524329 ID524329:IE524329 RZ524329:SA524329 ABV524329:ABW524329 ALR524329:ALS524329 AVN524329:AVO524329 BFJ524329:BFK524329 BPF524329:BPG524329 BZB524329:BZC524329 CIX524329:CIY524329 CST524329:CSU524329 DCP524329:DCQ524329 DML524329:DMM524329 DWH524329:DWI524329 EGD524329:EGE524329 EPZ524329:EQA524329 EZV524329:EZW524329 FJR524329:FJS524329 FTN524329:FTO524329 GDJ524329:GDK524329 GNF524329:GNG524329 GXB524329:GXC524329 HGX524329:HGY524329 HQT524329:HQU524329 IAP524329:IAQ524329 IKL524329:IKM524329 IUH524329:IUI524329 JED524329:JEE524329 JNZ524329:JOA524329 JXV524329:JXW524329 KHR524329:KHS524329 KRN524329:KRO524329 LBJ524329:LBK524329 LLF524329:LLG524329 LVB524329:LVC524329 MEX524329:MEY524329 MOT524329:MOU524329 MYP524329:MYQ524329 NIL524329:NIM524329 NSH524329:NSI524329 OCD524329:OCE524329 OLZ524329:OMA524329 OVV524329:OVW524329 PFR524329:PFS524329 PPN524329:PPO524329 PZJ524329:PZK524329 QJF524329:QJG524329 QTB524329:QTC524329 RCX524329:RCY524329 RMT524329:RMU524329 RWP524329:RWQ524329 SGL524329:SGM524329 SQH524329:SQI524329 TAD524329:TAE524329 TJZ524329:TKA524329 TTV524329:TTW524329 UDR524329:UDS524329 UNN524329:UNO524329 UXJ524329:UXK524329 VHF524329:VHG524329 VRB524329:VRC524329 WAX524329:WAY524329 WKT524329:WKU524329 WUP524329:WUQ524329 J589865:K589865 ID589865:IE589865 RZ589865:SA589865 ABV589865:ABW589865 ALR589865:ALS589865 AVN589865:AVO589865 BFJ589865:BFK589865 BPF589865:BPG589865 BZB589865:BZC589865 CIX589865:CIY589865 CST589865:CSU589865 DCP589865:DCQ589865 DML589865:DMM589865 DWH589865:DWI589865 EGD589865:EGE589865 EPZ589865:EQA589865 EZV589865:EZW589865 FJR589865:FJS589865 FTN589865:FTO589865 GDJ589865:GDK589865 GNF589865:GNG589865 GXB589865:GXC589865 HGX589865:HGY589865 HQT589865:HQU589865 IAP589865:IAQ589865 IKL589865:IKM589865 IUH589865:IUI589865 JED589865:JEE589865 JNZ589865:JOA589865 JXV589865:JXW589865 KHR589865:KHS589865 KRN589865:KRO589865 LBJ589865:LBK589865 LLF589865:LLG589865 LVB589865:LVC589865 MEX589865:MEY589865 MOT589865:MOU589865 MYP589865:MYQ589865 NIL589865:NIM589865 NSH589865:NSI589865 OCD589865:OCE589865 OLZ589865:OMA589865 OVV589865:OVW589865 PFR589865:PFS589865 PPN589865:PPO589865 PZJ589865:PZK589865 QJF589865:QJG589865 QTB589865:QTC589865 RCX589865:RCY589865 RMT589865:RMU589865 RWP589865:RWQ589865 SGL589865:SGM589865 SQH589865:SQI589865 TAD589865:TAE589865 TJZ589865:TKA589865 TTV589865:TTW589865 UDR589865:UDS589865 UNN589865:UNO589865 UXJ589865:UXK589865 VHF589865:VHG589865 VRB589865:VRC589865 WAX589865:WAY589865 WKT589865:WKU589865 WUP589865:WUQ589865 J655401:K655401 ID655401:IE655401 RZ655401:SA655401 ABV655401:ABW655401 ALR655401:ALS655401 AVN655401:AVO655401 BFJ655401:BFK655401 BPF655401:BPG655401 BZB655401:BZC655401 CIX655401:CIY655401 CST655401:CSU655401 DCP655401:DCQ655401 DML655401:DMM655401 DWH655401:DWI655401 EGD655401:EGE655401 EPZ655401:EQA655401 EZV655401:EZW655401 FJR655401:FJS655401 FTN655401:FTO655401 GDJ655401:GDK655401 GNF655401:GNG655401 GXB655401:GXC655401 HGX655401:HGY655401 HQT655401:HQU655401 IAP655401:IAQ655401 IKL655401:IKM655401 IUH655401:IUI655401 JED655401:JEE655401 JNZ655401:JOA655401 JXV655401:JXW655401 KHR655401:KHS655401 KRN655401:KRO655401 LBJ655401:LBK655401 LLF655401:LLG655401 LVB655401:LVC655401 MEX655401:MEY655401 MOT655401:MOU655401 MYP655401:MYQ655401 NIL655401:NIM655401 NSH655401:NSI655401 OCD655401:OCE655401 OLZ655401:OMA655401 OVV655401:OVW655401 PFR655401:PFS655401 PPN655401:PPO655401 PZJ655401:PZK655401 QJF655401:QJG655401 QTB655401:QTC655401 RCX655401:RCY655401 RMT655401:RMU655401 RWP655401:RWQ655401 SGL655401:SGM655401 SQH655401:SQI655401 TAD655401:TAE655401 TJZ655401:TKA655401 TTV655401:TTW655401 UDR655401:UDS655401 UNN655401:UNO655401 UXJ655401:UXK655401 VHF655401:VHG655401 VRB655401:VRC655401 WAX655401:WAY655401 WKT655401:WKU655401 WUP655401:WUQ655401 J720937:K720937 ID720937:IE720937 RZ720937:SA720937 ABV720937:ABW720937 ALR720937:ALS720937 AVN720937:AVO720937 BFJ720937:BFK720937 BPF720937:BPG720937 BZB720937:BZC720937 CIX720937:CIY720937 CST720937:CSU720937 DCP720937:DCQ720937 DML720937:DMM720937 DWH720937:DWI720937 EGD720937:EGE720937 EPZ720937:EQA720937 EZV720937:EZW720937 FJR720937:FJS720937 FTN720937:FTO720937 GDJ720937:GDK720937 GNF720937:GNG720937 GXB720937:GXC720937 HGX720937:HGY720937 HQT720937:HQU720937 IAP720937:IAQ720937 IKL720937:IKM720937 IUH720937:IUI720937 JED720937:JEE720937 JNZ720937:JOA720937 JXV720937:JXW720937 KHR720937:KHS720937 KRN720937:KRO720937 LBJ720937:LBK720937 LLF720937:LLG720937 LVB720937:LVC720937 MEX720937:MEY720937 MOT720937:MOU720937 MYP720937:MYQ720937 NIL720937:NIM720937 NSH720937:NSI720937 OCD720937:OCE720937 OLZ720937:OMA720937 OVV720937:OVW720937 PFR720937:PFS720937 PPN720937:PPO720937 PZJ720937:PZK720937 QJF720937:QJG720937 QTB720937:QTC720937 RCX720937:RCY720937 RMT720937:RMU720937 RWP720937:RWQ720937 SGL720937:SGM720937 SQH720937:SQI720937 TAD720937:TAE720937 TJZ720937:TKA720937 TTV720937:TTW720937 UDR720937:UDS720937 UNN720937:UNO720937 UXJ720937:UXK720937 VHF720937:VHG720937 VRB720937:VRC720937 WAX720937:WAY720937 WKT720937:WKU720937 WUP720937:WUQ720937 J786473:K786473 ID786473:IE786473 RZ786473:SA786473 ABV786473:ABW786473 ALR786473:ALS786473 AVN786473:AVO786473 BFJ786473:BFK786473 BPF786473:BPG786473 BZB786473:BZC786473 CIX786473:CIY786473 CST786473:CSU786473 DCP786473:DCQ786473 DML786473:DMM786473 DWH786473:DWI786473 EGD786473:EGE786473 EPZ786473:EQA786473 EZV786473:EZW786473 FJR786473:FJS786473 FTN786473:FTO786473 GDJ786473:GDK786473 GNF786473:GNG786473 GXB786473:GXC786473 HGX786473:HGY786473 HQT786473:HQU786473 IAP786473:IAQ786473 IKL786473:IKM786473 IUH786473:IUI786473 JED786473:JEE786473 JNZ786473:JOA786473 JXV786473:JXW786473 KHR786473:KHS786473 KRN786473:KRO786473 LBJ786473:LBK786473 LLF786473:LLG786473 LVB786473:LVC786473 MEX786473:MEY786473 MOT786473:MOU786473 MYP786473:MYQ786473 NIL786473:NIM786473 NSH786473:NSI786473 OCD786473:OCE786473 OLZ786473:OMA786473 OVV786473:OVW786473 PFR786473:PFS786473 PPN786473:PPO786473 PZJ786473:PZK786473 QJF786473:QJG786473 QTB786473:QTC786473 RCX786473:RCY786473 RMT786473:RMU786473 RWP786473:RWQ786473 SGL786473:SGM786473 SQH786473:SQI786473 TAD786473:TAE786473 TJZ786473:TKA786473 TTV786473:TTW786473 UDR786473:UDS786473 UNN786473:UNO786473 UXJ786473:UXK786473 VHF786473:VHG786473 VRB786473:VRC786473 WAX786473:WAY786473 WKT786473:WKU786473 WUP786473:WUQ786473 J852009:K852009 ID852009:IE852009 RZ852009:SA852009 ABV852009:ABW852009 ALR852009:ALS852009 AVN852009:AVO852009 BFJ852009:BFK852009 BPF852009:BPG852009 BZB852009:BZC852009 CIX852009:CIY852009 CST852009:CSU852009 DCP852009:DCQ852009 DML852009:DMM852009 DWH852009:DWI852009 EGD852009:EGE852009 EPZ852009:EQA852009 EZV852009:EZW852009 FJR852009:FJS852009 FTN852009:FTO852009 GDJ852009:GDK852009 GNF852009:GNG852009 GXB852009:GXC852009 HGX852009:HGY852009 HQT852009:HQU852009 IAP852009:IAQ852009 IKL852009:IKM852009 IUH852009:IUI852009 JED852009:JEE852009 JNZ852009:JOA852009 JXV852009:JXW852009 KHR852009:KHS852009 KRN852009:KRO852009 LBJ852009:LBK852009 LLF852009:LLG852009 LVB852009:LVC852009 MEX852009:MEY852009 MOT852009:MOU852009 MYP852009:MYQ852009 NIL852009:NIM852009 NSH852009:NSI852009 OCD852009:OCE852009 OLZ852009:OMA852009 OVV852009:OVW852009 PFR852009:PFS852009 PPN852009:PPO852009 PZJ852009:PZK852009 QJF852009:QJG852009 QTB852009:QTC852009 RCX852009:RCY852009 RMT852009:RMU852009 RWP852009:RWQ852009 SGL852009:SGM852009 SQH852009:SQI852009 TAD852009:TAE852009 TJZ852009:TKA852009 TTV852009:TTW852009 UDR852009:UDS852009 UNN852009:UNO852009 UXJ852009:UXK852009 VHF852009:VHG852009 VRB852009:VRC852009 WAX852009:WAY852009 WKT852009:WKU852009 WUP852009:WUQ852009 J917545:K917545 ID917545:IE917545 RZ917545:SA917545 ABV917545:ABW917545 ALR917545:ALS917545 AVN917545:AVO917545 BFJ917545:BFK917545 BPF917545:BPG917545 BZB917545:BZC917545 CIX917545:CIY917545 CST917545:CSU917545 DCP917545:DCQ917545 DML917545:DMM917545 DWH917545:DWI917545 EGD917545:EGE917545 EPZ917545:EQA917545 EZV917545:EZW917545 FJR917545:FJS917545 FTN917545:FTO917545 GDJ917545:GDK917545 GNF917545:GNG917545 GXB917545:GXC917545 HGX917545:HGY917545 HQT917545:HQU917545 IAP917545:IAQ917545 IKL917545:IKM917545 IUH917545:IUI917545 JED917545:JEE917545 JNZ917545:JOA917545 JXV917545:JXW917545 KHR917545:KHS917545 KRN917545:KRO917545 LBJ917545:LBK917545 LLF917545:LLG917545 LVB917545:LVC917545 MEX917545:MEY917545 MOT917545:MOU917545 MYP917545:MYQ917545 NIL917545:NIM917545 NSH917545:NSI917545 OCD917545:OCE917545 OLZ917545:OMA917545 OVV917545:OVW917545 PFR917545:PFS917545 PPN917545:PPO917545 PZJ917545:PZK917545 QJF917545:QJG917545 QTB917545:QTC917545 RCX917545:RCY917545 RMT917545:RMU917545 RWP917545:RWQ917545 SGL917545:SGM917545 SQH917545:SQI917545 TAD917545:TAE917545 TJZ917545:TKA917545 TTV917545:TTW917545 UDR917545:UDS917545 UNN917545:UNO917545 UXJ917545:UXK917545 VHF917545:VHG917545 VRB917545:VRC917545 WAX917545:WAY917545 WKT917545:WKU917545 WUP917545:WUQ917545 J983081:K983081 ID983081:IE983081 RZ983081:SA983081 ABV983081:ABW983081 ALR983081:ALS983081 AVN983081:AVO983081 BFJ983081:BFK983081 BPF983081:BPG983081 BZB983081:BZC983081 CIX983081:CIY983081 CST983081:CSU983081 DCP983081:DCQ983081 DML983081:DMM983081 DWH983081:DWI983081 EGD983081:EGE983081 EPZ983081:EQA983081 EZV983081:EZW983081 FJR983081:FJS983081 FTN983081:FTO983081 GDJ983081:GDK983081 GNF983081:GNG983081 GXB983081:GXC983081 HGX983081:HGY983081 HQT983081:HQU983081 IAP983081:IAQ983081 IKL983081:IKM983081 IUH983081:IUI983081 JED983081:JEE983081 JNZ983081:JOA983081 JXV983081:JXW983081 KHR983081:KHS983081 KRN983081:KRO983081 LBJ983081:LBK983081 LLF983081:LLG983081 LVB983081:LVC983081 MEX983081:MEY983081 MOT983081:MOU983081 MYP983081:MYQ983081 NIL983081:NIM983081 NSH983081:NSI983081 OCD983081:OCE983081 OLZ983081:OMA983081 OVV983081:OVW983081 PFR983081:PFS983081 PPN983081:PPO983081 PZJ983081:PZK983081 QJF983081:QJG983081 QTB983081:QTC983081 RCX983081:RCY983081 RMT983081:RMU983081 RWP983081:RWQ983081 SGL983081:SGM983081 SQH983081:SQI983081 TAD983081:TAE983081 TJZ983081:TKA983081 TTV983081:TTW983081 UDR983081:UDS983081 UNN983081:UNO983081 UXJ983081:UXK983081 VHF983081:VHG983081 VRB983081:VRC983081 WAX983081:WAY983081 WKT983081:WKU983081 WUP983081:WUQ983081 J34:K34 D104:E104 D69:E69 J104:K104" xr:uid="{00000000-0002-0000-0200-000004000000}">
      <formula1>"〇"</formula1>
    </dataValidation>
  </dataValidations>
  <hyperlinks>
    <hyperlink ref="M3:N4" location="カッター指導依頼書!A1" display="カッター指導依頼書" xr:uid="{00000000-0004-0000-0200-000000000000}"/>
    <hyperlink ref="M1:N2" location="'はじめに！'!A1" display="'はじめに！'!A1" xr:uid="{00000000-0004-0000-0200-000001000000}"/>
  </hyperlinks>
  <printOptions horizontalCentered="1" verticalCentered="1"/>
  <pageMargins left="0.23622047244094491" right="0.23622047244094491" top="0.74803149606299213" bottom="0.74803149606299213" header="0.31496062992125984" footer="0.31496062992125984"/>
  <pageSetup paperSize="9" scale="99" fitToWidth="0" fitToHeight="3" orientation="portrait" r:id="rId1"/>
  <rowBreaks count="2" manualBreakCount="2">
    <brk id="40" max="10" man="1"/>
    <brk id="75" max="1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fitToPage="1"/>
  </sheetPr>
  <dimension ref="A1:AJ241"/>
  <sheetViews>
    <sheetView showGridLines="0"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6" ht="14.25">
      <c r="A1" s="738" t="str">
        <f>IF('はじめに！'!M35=TRUE,"","実施を希望されていません。希望の場合は、「はじめに！」シートの実施希望欄に✔を入れてください。")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6" ht="19.5" thickBot="1">
      <c r="A2" s="740" t="s">
        <v>130</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6"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I3" s="52"/>
      <c r="AJ3" s="52"/>
    </row>
    <row r="4" spans="1:36" ht="14.25">
      <c r="A4" s="732" t="s">
        <v>24</v>
      </c>
      <c r="B4" s="732"/>
      <c r="C4" s="732"/>
      <c r="D4" s="732"/>
      <c r="E4" s="732"/>
      <c r="F4" s="732"/>
      <c r="G4" s="732"/>
      <c r="H4" s="732"/>
      <c r="I4" s="732"/>
      <c r="J4" s="732"/>
      <c r="K4" s="732"/>
      <c r="L4" s="732"/>
      <c r="M4" s="55"/>
      <c r="N4" s="55"/>
      <c r="O4" s="55"/>
      <c r="P4" s="55"/>
      <c r="Q4" s="55"/>
      <c r="R4" s="55"/>
      <c r="S4" s="55"/>
      <c r="T4" s="55"/>
      <c r="U4" s="55"/>
      <c r="V4" s="55"/>
      <c r="W4" s="55"/>
      <c r="AI4" s="52"/>
      <c r="AJ4" s="52"/>
    </row>
    <row r="5" spans="1:36"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I5" s="52"/>
      <c r="AJ5" s="52"/>
    </row>
    <row r="6" spans="1:36" ht="14.25">
      <c r="A6" s="55"/>
      <c r="B6" s="55"/>
      <c r="C6" s="55"/>
      <c r="D6" s="55"/>
      <c r="E6" s="55"/>
      <c r="F6" s="55"/>
      <c r="G6" s="55"/>
      <c r="H6" s="55"/>
      <c r="I6" s="55"/>
      <c r="J6" s="55"/>
      <c r="K6" s="729" t="s">
        <v>154</v>
      </c>
      <c r="L6" s="729"/>
      <c r="M6" s="729"/>
      <c r="N6" s="64"/>
      <c r="O6" s="730"/>
      <c r="P6" s="731"/>
      <c r="Q6" s="731"/>
      <c r="R6" s="731"/>
      <c r="S6" s="731"/>
      <c r="T6" s="731"/>
      <c r="U6" s="731"/>
      <c r="V6" s="731"/>
      <c r="W6" s="731"/>
    </row>
    <row r="7" spans="1:36" ht="14.25">
      <c r="A7" s="55"/>
      <c r="B7" s="55"/>
      <c r="C7" s="55"/>
      <c r="D7" s="55"/>
      <c r="E7" s="55"/>
      <c r="F7" s="55"/>
      <c r="G7" s="55"/>
      <c r="H7" s="55"/>
      <c r="I7" s="55"/>
      <c r="J7" s="55"/>
      <c r="K7" s="729" t="s">
        <v>155</v>
      </c>
      <c r="L7" s="729"/>
      <c r="M7" s="729"/>
      <c r="N7" s="64"/>
      <c r="O7" s="730"/>
      <c r="P7" s="731"/>
      <c r="Q7" s="731"/>
      <c r="R7" s="731"/>
      <c r="S7" s="731"/>
      <c r="T7" s="731"/>
      <c r="U7" s="731"/>
      <c r="V7" s="731"/>
      <c r="W7" s="731"/>
    </row>
    <row r="8" spans="1:36" ht="14.25">
      <c r="A8" s="55"/>
      <c r="B8" s="55"/>
      <c r="C8" s="55"/>
      <c r="D8" s="55"/>
      <c r="E8" s="55"/>
      <c r="F8" s="55"/>
      <c r="G8" s="55"/>
      <c r="H8" s="55"/>
      <c r="I8" s="55"/>
      <c r="J8" s="55"/>
      <c r="K8" s="729" t="s">
        <v>156</v>
      </c>
      <c r="L8" s="729"/>
      <c r="M8" s="729"/>
      <c r="N8" s="64"/>
      <c r="O8" s="730"/>
      <c r="P8" s="731"/>
      <c r="Q8" s="731"/>
      <c r="R8" s="731"/>
      <c r="S8" s="731"/>
      <c r="T8" s="731"/>
      <c r="U8" s="731"/>
      <c r="V8" s="731"/>
      <c r="W8" s="731"/>
    </row>
    <row r="9" spans="1:36" ht="14.25">
      <c r="A9" s="55"/>
      <c r="B9" s="55"/>
      <c r="C9" s="55"/>
      <c r="D9" s="55"/>
      <c r="E9" s="55"/>
      <c r="F9" s="55"/>
      <c r="G9" s="55"/>
      <c r="H9" s="55"/>
      <c r="I9" s="55"/>
      <c r="J9" s="55"/>
      <c r="K9" s="56"/>
      <c r="L9" s="56"/>
      <c r="M9" s="56"/>
      <c r="N9" s="57"/>
      <c r="O9" s="57"/>
      <c r="P9" s="57"/>
      <c r="Q9" s="57"/>
      <c r="R9" s="57"/>
      <c r="S9" s="57"/>
      <c r="T9" s="57"/>
      <c r="U9" s="57"/>
      <c r="V9" s="57"/>
      <c r="W9" s="57"/>
    </row>
    <row r="10" spans="1:36" ht="14.25" customHeight="1">
      <c r="A10" s="735" t="s">
        <v>331</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6" ht="14.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6"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6" ht="18.75" customHeight="1">
      <c r="A13" s="742" t="s">
        <v>131</v>
      </c>
      <c r="B13" s="742"/>
      <c r="C13" s="742"/>
      <c r="D13" s="742"/>
      <c r="E13" s="742"/>
      <c r="F13" s="742"/>
      <c r="G13" s="742"/>
      <c r="H13" s="742"/>
      <c r="I13" s="742"/>
      <c r="J13" s="742"/>
      <c r="K13" s="742"/>
      <c r="L13" s="742"/>
      <c r="M13" s="742"/>
      <c r="N13" s="742"/>
      <c r="O13" s="742"/>
      <c r="P13" s="742"/>
      <c r="Q13" s="742"/>
      <c r="R13" s="742"/>
      <c r="S13" s="742"/>
      <c r="T13" s="742"/>
      <c r="U13" s="742"/>
      <c r="V13" s="742"/>
      <c r="W13" s="742"/>
      <c r="X13" s="50"/>
    </row>
    <row r="14" spans="1:36" ht="18.75" customHeight="1">
      <c r="A14" s="71"/>
      <c r="B14" s="71"/>
      <c r="C14" s="71"/>
      <c r="D14" s="71"/>
      <c r="E14" s="71"/>
      <c r="F14" s="71"/>
      <c r="G14" s="71"/>
      <c r="H14" s="71"/>
      <c r="I14" s="71"/>
      <c r="J14" s="71"/>
      <c r="K14" s="71"/>
      <c r="L14" s="71"/>
      <c r="M14" s="71"/>
      <c r="N14" s="71"/>
      <c r="O14" s="71"/>
      <c r="P14" s="71"/>
      <c r="Q14" s="71"/>
      <c r="R14" s="71"/>
      <c r="S14" s="71"/>
      <c r="T14" s="71"/>
      <c r="U14" s="71"/>
      <c r="V14" s="71"/>
      <c r="W14" s="71"/>
      <c r="X14" s="50"/>
    </row>
    <row r="15" spans="1:36" ht="31.5" customHeight="1">
      <c r="A15" s="59" t="s">
        <v>133</v>
      </c>
      <c r="B15" s="123" t="s">
        <v>234</v>
      </c>
      <c r="C15" s="119"/>
      <c r="D15" s="119"/>
      <c r="E15" s="745">
        <v>0</v>
      </c>
      <c r="F15" s="745"/>
      <c r="G15" s="746">
        <v>0</v>
      </c>
      <c r="H15" s="746"/>
      <c r="I15" s="747" t="str">
        <f>IF(OR(E15=0,G15=0),"( 　　)",DATE('はじめに！'!F5+2018,E15,G15))</f>
        <v>( 　　)</v>
      </c>
      <c r="J15" s="747"/>
      <c r="K15" s="119"/>
      <c r="L15" s="119"/>
      <c r="M15" s="119" t="s">
        <v>235</v>
      </c>
      <c r="N15" s="119"/>
      <c r="O15" s="119"/>
      <c r="P15" s="119"/>
      <c r="Q15" s="119" t="s">
        <v>236</v>
      </c>
      <c r="R15" s="119"/>
      <c r="S15" s="119"/>
      <c r="T15" s="119"/>
      <c r="U15" s="119"/>
      <c r="V15" s="119"/>
      <c r="W15" s="119"/>
      <c r="X15" s="50"/>
    </row>
    <row r="16" spans="1:36" ht="31.5" customHeight="1">
      <c r="A16" s="55" t="s">
        <v>134</v>
      </c>
      <c r="B16" s="73" t="s">
        <v>157</v>
      </c>
      <c r="C16" s="73"/>
      <c r="D16" s="72"/>
      <c r="E16" s="72"/>
      <c r="F16" s="72"/>
      <c r="G16" s="72"/>
      <c r="H16" s="72"/>
      <c r="I16" s="72"/>
      <c r="J16" s="72"/>
      <c r="K16" s="72"/>
      <c r="L16" s="72"/>
      <c r="M16" s="72"/>
      <c r="N16" s="72"/>
      <c r="O16" s="72"/>
      <c r="P16" s="72"/>
      <c r="Q16" s="72"/>
      <c r="R16" s="72"/>
      <c r="S16" s="72"/>
      <c r="T16" s="72"/>
      <c r="U16" s="72"/>
      <c r="V16" s="72"/>
      <c r="W16" s="72"/>
      <c r="X16" s="50"/>
    </row>
    <row r="17" spans="1:24" ht="31.5" customHeight="1">
      <c r="A17" s="72"/>
      <c r="B17" s="55" t="s">
        <v>135</v>
      </c>
      <c r="C17" s="72" t="s">
        <v>158</v>
      </c>
      <c r="D17" s="72"/>
      <c r="E17" s="72"/>
      <c r="F17" s="72"/>
      <c r="G17" s="72"/>
      <c r="H17" s="72"/>
      <c r="I17" s="72"/>
      <c r="J17" s="72"/>
      <c r="K17" s="72"/>
      <c r="L17" s="72"/>
      <c r="M17" s="72"/>
      <c r="N17" s="72"/>
      <c r="O17" s="72"/>
      <c r="P17" s="72"/>
      <c r="Q17" s="72"/>
      <c r="R17" s="72"/>
      <c r="S17" s="72"/>
      <c r="T17" s="72"/>
      <c r="U17" s="72"/>
      <c r="V17" s="72"/>
      <c r="W17" s="72"/>
      <c r="X17" s="50"/>
    </row>
    <row r="18" spans="1:24" ht="31.5" customHeight="1">
      <c r="A18" s="72"/>
      <c r="B18" s="55"/>
      <c r="C18" s="55"/>
      <c r="D18" s="737" t="s">
        <v>159</v>
      </c>
      <c r="E18" s="726"/>
      <c r="F18" s="726"/>
      <c r="G18" s="726"/>
      <c r="H18" s="720"/>
      <c r="I18" s="721"/>
      <c r="J18" s="721"/>
      <c r="K18" s="721"/>
      <c r="L18" s="721"/>
      <c r="M18" s="721"/>
      <c r="N18" s="721"/>
      <c r="O18" s="721"/>
      <c r="P18" s="721"/>
      <c r="Q18" s="721"/>
      <c r="R18" s="721"/>
      <c r="S18" s="721"/>
      <c r="T18" s="721"/>
      <c r="U18" s="721"/>
      <c r="V18" s="721"/>
      <c r="W18" s="722"/>
      <c r="X18" s="50"/>
    </row>
    <row r="19" spans="1:24" ht="31.5" customHeight="1">
      <c r="A19" s="72"/>
      <c r="B19" s="72"/>
      <c r="C19" s="51"/>
      <c r="D19" s="700" t="s">
        <v>140</v>
      </c>
      <c r="E19" s="701"/>
      <c r="F19" s="701"/>
      <c r="G19" s="702"/>
      <c r="H19" s="743" t="s">
        <v>160</v>
      </c>
      <c r="I19" s="744"/>
      <c r="J19" s="744"/>
      <c r="K19" s="706"/>
      <c r="L19" s="707"/>
      <c r="M19" s="707"/>
      <c r="N19" s="707"/>
      <c r="O19" s="707"/>
      <c r="P19" s="707"/>
      <c r="Q19" s="707"/>
      <c r="R19" s="707"/>
      <c r="S19" s="707"/>
      <c r="T19" s="707"/>
      <c r="U19" s="707"/>
      <c r="V19" s="707"/>
      <c r="W19" s="708"/>
      <c r="X19" s="50"/>
    </row>
    <row r="20" spans="1:24" ht="31.5" customHeight="1">
      <c r="A20" s="72"/>
      <c r="B20" s="72"/>
      <c r="C20" s="51"/>
      <c r="D20" s="703"/>
      <c r="E20" s="704"/>
      <c r="F20" s="704"/>
      <c r="G20" s="705"/>
      <c r="H20" s="743" t="s">
        <v>161</v>
      </c>
      <c r="I20" s="744"/>
      <c r="J20" s="744"/>
      <c r="K20" s="706"/>
      <c r="L20" s="707"/>
      <c r="M20" s="707"/>
      <c r="N20" s="707"/>
      <c r="O20" s="707"/>
      <c r="P20" s="707"/>
      <c r="Q20" s="707"/>
      <c r="R20" s="707"/>
      <c r="S20" s="707"/>
      <c r="T20" s="707"/>
      <c r="U20" s="707"/>
      <c r="V20" s="707"/>
      <c r="W20" s="708"/>
      <c r="X20" s="50"/>
    </row>
    <row r="21" spans="1:24" ht="31.5" customHeight="1">
      <c r="A21" s="72"/>
      <c r="B21" s="72"/>
      <c r="C21" s="51"/>
      <c r="D21" s="737" t="s">
        <v>164</v>
      </c>
      <c r="E21" s="726"/>
      <c r="F21" s="726"/>
      <c r="G21" s="726"/>
      <c r="H21" s="720"/>
      <c r="I21" s="721"/>
      <c r="J21" s="721"/>
      <c r="K21" s="721"/>
      <c r="L21" s="721"/>
      <c r="M21" s="721"/>
      <c r="N21" s="721"/>
      <c r="O21" s="721"/>
      <c r="P21" s="721"/>
      <c r="Q21" s="721"/>
      <c r="R21" s="721"/>
      <c r="S21" s="721"/>
      <c r="T21" s="721"/>
      <c r="U21" s="721"/>
      <c r="V21" s="721"/>
      <c r="W21" s="722"/>
      <c r="X21" s="50"/>
    </row>
    <row r="22" spans="1:24" ht="33.75" customHeight="1">
      <c r="A22" s="72"/>
      <c r="B22" s="72" t="s">
        <v>136</v>
      </c>
      <c r="C22" s="72" t="s">
        <v>237</v>
      </c>
      <c r="D22" s="72"/>
      <c r="E22" s="72"/>
      <c r="F22" s="72"/>
      <c r="G22" s="72"/>
      <c r="H22" s="72"/>
      <c r="I22" s="72"/>
      <c r="J22" s="72"/>
      <c r="K22" s="72"/>
      <c r="L22" s="72"/>
      <c r="M22" s="72"/>
      <c r="N22" s="72"/>
      <c r="O22" s="72"/>
      <c r="P22" s="72"/>
      <c r="Q22" s="72"/>
      <c r="R22" s="72"/>
      <c r="S22" s="72"/>
      <c r="T22" s="72"/>
      <c r="U22" s="72"/>
      <c r="V22" s="72"/>
      <c r="W22" s="72"/>
      <c r="X22" s="50"/>
    </row>
    <row r="23" spans="1:24" ht="24" customHeight="1">
      <c r="A23" s="72"/>
      <c r="B23" s="72"/>
      <c r="C23" s="72"/>
      <c r="D23" s="726"/>
      <c r="E23" s="726"/>
      <c r="F23" s="713" t="s">
        <v>143</v>
      </c>
      <c r="G23" s="713"/>
      <c r="H23" s="713"/>
      <c r="I23" s="713"/>
      <c r="J23" s="713" t="s">
        <v>144</v>
      </c>
      <c r="K23" s="713"/>
      <c r="L23" s="713"/>
      <c r="M23" s="713"/>
      <c r="N23" s="713" t="s">
        <v>137</v>
      </c>
      <c r="O23" s="713"/>
      <c r="P23" s="713"/>
      <c r="Q23" s="714"/>
      <c r="R23" s="715" t="s">
        <v>142</v>
      </c>
      <c r="S23" s="713"/>
      <c r="T23" s="713"/>
      <c r="U23" s="713"/>
      <c r="V23" s="72"/>
      <c r="W23" s="72"/>
      <c r="X23" s="50"/>
    </row>
    <row r="24" spans="1:24" ht="24" customHeight="1">
      <c r="A24" s="72"/>
      <c r="B24" s="72"/>
      <c r="C24" s="72"/>
      <c r="D24" s="726" t="s">
        <v>141</v>
      </c>
      <c r="E24" s="726"/>
      <c r="F24" s="716">
        <v>0</v>
      </c>
      <c r="G24" s="716"/>
      <c r="H24" s="716"/>
      <c r="I24" s="716"/>
      <c r="J24" s="716">
        <v>0</v>
      </c>
      <c r="K24" s="716"/>
      <c r="L24" s="716"/>
      <c r="M24" s="716"/>
      <c r="N24" s="716">
        <v>0</v>
      </c>
      <c r="O24" s="716"/>
      <c r="P24" s="716"/>
      <c r="Q24" s="717"/>
      <c r="R24" s="718">
        <f>SUM(F24:Q24)</f>
        <v>0</v>
      </c>
      <c r="S24" s="719"/>
      <c r="T24" s="719"/>
      <c r="U24" s="719"/>
      <c r="V24" s="72"/>
      <c r="W24" s="72"/>
      <c r="X24" s="50"/>
    </row>
    <row r="25" spans="1:24" ht="24" customHeight="1" thickBot="1">
      <c r="A25" s="72"/>
      <c r="B25" s="72"/>
      <c r="C25" s="72"/>
      <c r="D25" s="727" t="s">
        <v>124</v>
      </c>
      <c r="E25" s="727"/>
      <c r="F25" s="709">
        <v>0</v>
      </c>
      <c r="G25" s="709"/>
      <c r="H25" s="709"/>
      <c r="I25" s="709"/>
      <c r="J25" s="709">
        <v>0</v>
      </c>
      <c r="K25" s="709"/>
      <c r="L25" s="709"/>
      <c r="M25" s="709"/>
      <c r="N25" s="709">
        <v>0</v>
      </c>
      <c r="O25" s="709"/>
      <c r="P25" s="709"/>
      <c r="Q25" s="710"/>
      <c r="R25" s="711">
        <f t="shared" ref="R25:R26" si="0">SUM(F25:Q25)</f>
        <v>0</v>
      </c>
      <c r="S25" s="712"/>
      <c r="T25" s="712"/>
      <c r="U25" s="712"/>
      <c r="V25" s="72"/>
      <c r="W25" s="72"/>
      <c r="X25" s="50"/>
    </row>
    <row r="26" spans="1:24" ht="24" customHeight="1" thickTop="1">
      <c r="A26" s="72"/>
      <c r="B26" s="72"/>
      <c r="C26" s="72"/>
      <c r="D26" s="728" t="s">
        <v>142</v>
      </c>
      <c r="E26" s="728"/>
      <c r="F26" s="723">
        <f>SUM(F24:I25)</f>
        <v>0</v>
      </c>
      <c r="G26" s="723"/>
      <c r="H26" s="723"/>
      <c r="I26" s="723"/>
      <c r="J26" s="723">
        <f t="shared" ref="J26" si="1">SUM(J24:M25)</f>
        <v>0</v>
      </c>
      <c r="K26" s="723"/>
      <c r="L26" s="723"/>
      <c r="M26" s="723"/>
      <c r="N26" s="723">
        <f t="shared" ref="N26" si="2">SUM(N24:Q25)</f>
        <v>0</v>
      </c>
      <c r="O26" s="723"/>
      <c r="P26" s="723"/>
      <c r="Q26" s="724"/>
      <c r="R26" s="725">
        <f t="shared" si="0"/>
        <v>0</v>
      </c>
      <c r="S26" s="723"/>
      <c r="T26" s="723"/>
      <c r="U26" s="723"/>
      <c r="V26" s="72"/>
      <c r="W26" s="72"/>
      <c r="X26" s="50"/>
    </row>
    <row r="27" spans="1:24" ht="33.75" customHeight="1">
      <c r="A27" s="72" t="s">
        <v>138</v>
      </c>
      <c r="B27" s="72" t="s">
        <v>139</v>
      </c>
      <c r="C27" s="72"/>
      <c r="D27" s="72"/>
      <c r="E27" s="72"/>
      <c r="F27" s="72"/>
      <c r="G27" s="72"/>
      <c r="H27" s="72"/>
      <c r="I27" s="72"/>
      <c r="J27" s="72"/>
      <c r="K27" s="72"/>
      <c r="L27" s="72"/>
      <c r="M27" s="72"/>
      <c r="N27" s="72"/>
      <c r="O27" s="72"/>
      <c r="P27" s="72"/>
      <c r="Q27" s="72"/>
      <c r="R27" s="72"/>
      <c r="S27" s="72"/>
      <c r="T27" s="72"/>
      <c r="U27" s="72"/>
      <c r="V27" s="72"/>
      <c r="W27" s="72"/>
      <c r="X27" s="50"/>
    </row>
    <row r="28" spans="1:24" ht="22.5" customHeight="1">
      <c r="A28" s="72"/>
      <c r="B28" s="72" t="s">
        <v>135</v>
      </c>
      <c r="C28" s="72" t="s">
        <v>345</v>
      </c>
      <c r="D28" s="72"/>
      <c r="E28" s="72"/>
      <c r="F28" s="72"/>
      <c r="G28" s="72"/>
      <c r="H28" s="72"/>
      <c r="I28" s="72"/>
      <c r="J28" s="72"/>
      <c r="K28" s="72"/>
      <c r="L28" s="72"/>
      <c r="M28" s="72"/>
      <c r="N28" s="72"/>
      <c r="O28" s="72"/>
      <c r="P28" s="72"/>
      <c r="Q28" s="72"/>
      <c r="R28" s="72"/>
      <c r="S28" s="72"/>
      <c r="T28" s="72"/>
      <c r="U28" s="72"/>
      <c r="V28" s="72"/>
      <c r="W28" s="72"/>
      <c r="X28" s="50"/>
    </row>
    <row r="29" spans="1:24" ht="22.5" customHeight="1">
      <c r="A29" s="72"/>
      <c r="B29" s="72" t="s">
        <v>136</v>
      </c>
      <c r="C29" s="72" t="s">
        <v>265</v>
      </c>
      <c r="D29" s="72"/>
      <c r="E29" s="72"/>
      <c r="F29" s="72"/>
      <c r="G29" s="72"/>
      <c r="H29" s="72"/>
      <c r="I29" s="72"/>
      <c r="J29" s="72"/>
      <c r="K29" s="72"/>
      <c r="L29" s="72"/>
      <c r="M29" s="72"/>
      <c r="N29" s="72"/>
      <c r="O29" s="72"/>
      <c r="P29" s="72"/>
      <c r="Q29" s="72"/>
      <c r="R29" s="72"/>
      <c r="S29" s="72"/>
      <c r="T29" s="72"/>
      <c r="U29" s="72"/>
      <c r="V29" s="72"/>
      <c r="W29" s="72"/>
      <c r="X29" s="50"/>
    </row>
    <row r="30" spans="1:24" ht="18" customHeight="1">
      <c r="A30" s="72"/>
      <c r="B30" s="72" t="s">
        <v>146</v>
      </c>
      <c r="C30" s="72" t="s">
        <v>145</v>
      </c>
      <c r="D30" s="72"/>
      <c r="E30" s="72"/>
      <c r="F30" s="72"/>
      <c r="G30" s="72"/>
      <c r="H30" s="72"/>
      <c r="I30" s="72"/>
      <c r="J30" s="72"/>
      <c r="K30" s="72"/>
      <c r="L30" s="72"/>
      <c r="M30" s="72"/>
      <c r="N30" s="72"/>
      <c r="O30" s="72"/>
      <c r="P30" s="72"/>
      <c r="Q30" s="72"/>
      <c r="R30" s="72"/>
      <c r="S30" s="72"/>
      <c r="T30" s="72"/>
      <c r="U30" s="72"/>
      <c r="V30" s="72"/>
      <c r="W30" s="72"/>
      <c r="X30" s="50"/>
    </row>
    <row r="31" spans="1:24" ht="18" customHeight="1">
      <c r="A31" s="72"/>
      <c r="B31" s="72" t="s">
        <v>147</v>
      </c>
      <c r="C31" s="72" t="s">
        <v>346</v>
      </c>
      <c r="D31" s="72"/>
      <c r="E31" s="72"/>
      <c r="F31" s="72"/>
      <c r="G31" s="72"/>
      <c r="H31" s="72"/>
      <c r="I31" s="72"/>
      <c r="J31" s="72"/>
      <c r="K31" s="72"/>
      <c r="L31" s="72"/>
      <c r="M31" s="72"/>
      <c r="N31" s="72"/>
      <c r="O31" s="72"/>
      <c r="P31" s="72"/>
      <c r="Q31" s="72"/>
      <c r="R31" s="72"/>
      <c r="S31" s="72"/>
      <c r="T31" s="72"/>
      <c r="U31" s="72"/>
      <c r="V31" s="72"/>
      <c r="W31" s="72"/>
      <c r="X31" s="50"/>
    </row>
    <row r="32" spans="1:24" ht="18" customHeight="1">
      <c r="A32" s="54"/>
      <c r="B32" s="54"/>
      <c r="C32" s="54"/>
      <c r="D32" s="54"/>
      <c r="E32" s="54"/>
      <c r="F32" s="54"/>
      <c r="G32" s="54"/>
      <c r="H32" s="54"/>
      <c r="I32" s="54"/>
      <c r="J32" s="54"/>
      <c r="K32" s="54"/>
      <c r="L32" s="54"/>
      <c r="M32" s="54"/>
      <c r="N32" s="54"/>
      <c r="O32" s="54"/>
      <c r="P32" s="54"/>
      <c r="Q32" s="54"/>
      <c r="R32" s="54"/>
      <c r="S32" s="54"/>
      <c r="T32" s="54"/>
      <c r="U32" s="54"/>
      <c r="V32" s="54"/>
      <c r="W32" s="54"/>
    </row>
    <row r="33" spans="1:25" ht="18" customHeight="1">
      <c r="A33" s="51" t="s">
        <v>26</v>
      </c>
      <c r="B33" s="51"/>
      <c r="C33" s="51"/>
      <c r="D33" s="51"/>
      <c r="E33" s="51"/>
      <c r="F33" s="51"/>
      <c r="G33" s="51"/>
      <c r="H33" s="51"/>
      <c r="I33" s="51"/>
      <c r="J33" s="51"/>
      <c r="K33" s="51"/>
      <c r="L33" s="51"/>
      <c r="M33" s="51"/>
      <c r="N33" s="51"/>
      <c r="O33" s="128"/>
      <c r="P33" s="128"/>
      <c r="Q33" s="128"/>
      <c r="R33" s="128"/>
      <c r="S33" s="128"/>
      <c r="T33" s="128"/>
      <c r="U33" s="128"/>
      <c r="V33" s="51"/>
      <c r="W33" s="51"/>
    </row>
    <row r="34" spans="1:25" ht="33.75" customHeight="1" thickBot="1">
      <c r="A34" s="122"/>
      <c r="B34" s="72"/>
      <c r="C34" s="72"/>
      <c r="D34" s="699" t="s">
        <v>240</v>
      </c>
      <c r="E34" s="699"/>
      <c r="F34" s="699"/>
      <c r="G34" s="699"/>
      <c r="H34" s="699"/>
      <c r="I34" s="699"/>
      <c r="J34" s="699"/>
      <c r="K34" s="699"/>
      <c r="L34" s="699"/>
      <c r="M34" s="699"/>
      <c r="N34" s="699"/>
      <c r="O34" s="699"/>
      <c r="P34" s="127" t="s">
        <v>239</v>
      </c>
      <c r="Q34" s="698"/>
      <c r="R34" s="698"/>
      <c r="S34" s="698"/>
      <c r="T34" s="698"/>
      <c r="U34" s="698"/>
      <c r="V34" s="72"/>
      <c r="W34" s="72"/>
      <c r="X34" s="50"/>
    </row>
    <row r="35" spans="1:25" ht="38.25" customHeight="1" thickBot="1">
      <c r="A35" s="72"/>
      <c r="B35" s="72"/>
      <c r="C35" s="72"/>
      <c r="D35" s="121"/>
      <c r="E35" s="121"/>
      <c r="F35" s="124"/>
      <c r="G35" s="124"/>
      <c r="H35" s="124"/>
      <c r="I35" s="124"/>
      <c r="J35" s="124"/>
      <c r="K35" s="124"/>
      <c r="L35" s="698" t="s">
        <v>238</v>
      </c>
      <c r="M35" s="698"/>
      <c r="N35" s="698"/>
      <c r="O35" s="126"/>
      <c r="P35" s="126"/>
      <c r="Q35" s="126"/>
      <c r="R35" s="126"/>
      <c r="S35" s="126"/>
      <c r="T35" s="126"/>
      <c r="U35" s="126"/>
      <c r="V35" s="72"/>
      <c r="W35" s="72"/>
      <c r="X35" s="50"/>
    </row>
    <row r="36" spans="1:25" ht="14.25">
      <c r="A36" s="72"/>
      <c r="B36" s="72"/>
      <c r="C36" s="72"/>
      <c r="D36" s="121"/>
      <c r="E36" s="121"/>
      <c r="F36" s="124"/>
      <c r="G36" s="124"/>
      <c r="H36" s="124"/>
      <c r="I36" s="124"/>
      <c r="J36" s="124"/>
      <c r="K36" s="124"/>
      <c r="L36" s="125"/>
      <c r="M36" s="125"/>
      <c r="N36" s="125"/>
      <c r="O36" s="124"/>
      <c r="P36" s="124"/>
      <c r="Q36" s="124"/>
      <c r="R36" s="124"/>
      <c r="S36" s="124"/>
      <c r="T36" s="124"/>
      <c r="U36" s="124"/>
      <c r="V36" s="72"/>
      <c r="W36" s="72"/>
      <c r="X36" s="50"/>
    </row>
    <row r="37" spans="1:25" ht="18" customHeight="1">
      <c r="A37" s="51"/>
      <c r="B37" s="61" t="s">
        <v>149</v>
      </c>
      <c r="C37" s="61"/>
      <c r="D37" s="61"/>
      <c r="E37" s="61"/>
      <c r="F37" s="61"/>
      <c r="G37" s="61"/>
      <c r="H37" s="61"/>
      <c r="I37" s="61"/>
      <c r="J37" s="61"/>
      <c r="K37" s="61"/>
      <c r="L37" s="61"/>
      <c r="M37" s="61"/>
      <c r="N37" s="61"/>
      <c r="O37" s="61"/>
      <c r="P37" s="61"/>
      <c r="Q37" s="61"/>
      <c r="R37" s="61"/>
      <c r="S37" s="61"/>
      <c r="T37" s="61"/>
      <c r="U37" s="61"/>
      <c r="V37" s="51"/>
      <c r="W37" s="51"/>
    </row>
    <row r="38" spans="1:25" ht="18" customHeight="1">
      <c r="A38" s="51"/>
      <c r="B38" s="256"/>
      <c r="C38" s="749" t="s">
        <v>22</v>
      </c>
      <c r="D38" s="749"/>
      <c r="E38" s="749"/>
      <c r="F38" s="749" t="s">
        <v>23</v>
      </c>
      <c r="G38" s="749"/>
      <c r="H38" s="749"/>
      <c r="I38" s="751" t="s">
        <v>306</v>
      </c>
      <c r="J38" s="751"/>
      <c r="K38" s="751"/>
      <c r="L38" s="751" t="s">
        <v>27</v>
      </c>
      <c r="M38" s="751"/>
      <c r="N38" s="751"/>
      <c r="O38" s="749" t="s">
        <v>28</v>
      </c>
      <c r="P38" s="749"/>
      <c r="Q38" s="749"/>
      <c r="R38" s="749" t="s">
        <v>148</v>
      </c>
      <c r="S38" s="749"/>
      <c r="T38" s="749"/>
      <c r="U38" s="51"/>
      <c r="W38" s="50"/>
      <c r="Y38" s="49"/>
    </row>
    <row r="39" spans="1:25" ht="18" customHeight="1">
      <c r="A39" s="51"/>
      <c r="B39" s="255"/>
      <c r="C39" s="748"/>
      <c r="D39" s="748"/>
      <c r="E39" s="748"/>
      <c r="F39" s="748"/>
      <c r="G39" s="748"/>
      <c r="H39" s="748"/>
      <c r="I39" s="752"/>
      <c r="J39" s="752"/>
      <c r="K39" s="752"/>
      <c r="L39" s="750"/>
      <c r="M39" s="750"/>
      <c r="N39" s="750"/>
      <c r="O39" s="748"/>
      <c r="P39" s="748"/>
      <c r="Q39" s="748"/>
      <c r="R39" s="748"/>
      <c r="S39" s="748"/>
      <c r="T39" s="748"/>
      <c r="U39" s="51"/>
      <c r="W39" s="50"/>
      <c r="Y39" s="49"/>
    </row>
    <row r="40" spans="1:25" ht="18" customHeight="1">
      <c r="A40" s="51"/>
      <c r="B40" s="255"/>
      <c r="C40" s="748"/>
      <c r="D40" s="748"/>
      <c r="E40" s="748"/>
      <c r="F40" s="748"/>
      <c r="G40" s="748"/>
      <c r="H40" s="748"/>
      <c r="I40" s="752"/>
      <c r="J40" s="752"/>
      <c r="K40" s="752"/>
      <c r="L40" s="750"/>
      <c r="M40" s="750"/>
      <c r="N40" s="750"/>
      <c r="O40" s="748"/>
      <c r="P40" s="748"/>
      <c r="Q40" s="748"/>
      <c r="R40" s="748"/>
      <c r="S40" s="748"/>
      <c r="T40" s="748"/>
      <c r="U40" s="51"/>
      <c r="W40" s="50"/>
      <c r="Y40" s="49"/>
    </row>
    <row r="41" spans="1:25" ht="18" customHeight="1">
      <c r="A41" s="51"/>
      <c r="B41" s="255"/>
      <c r="C41" s="748"/>
      <c r="D41" s="748"/>
      <c r="E41" s="748"/>
      <c r="F41" s="748"/>
      <c r="G41" s="748"/>
      <c r="H41" s="748"/>
      <c r="I41" s="752"/>
      <c r="J41" s="752"/>
      <c r="K41" s="752"/>
      <c r="L41" s="750"/>
      <c r="M41" s="750"/>
      <c r="N41" s="750"/>
      <c r="O41" s="748"/>
      <c r="P41" s="748"/>
      <c r="Q41" s="748"/>
      <c r="R41" s="748"/>
      <c r="S41" s="748"/>
      <c r="T41" s="748"/>
      <c r="U41" s="51"/>
      <c r="W41" s="50"/>
      <c r="Y41" s="49"/>
    </row>
    <row r="211" spans="1:3" ht="18" customHeight="1">
      <c r="A211" s="49">
        <v>2020</v>
      </c>
      <c r="B211" s="49">
        <v>4</v>
      </c>
      <c r="C211" s="49">
        <v>1</v>
      </c>
    </row>
    <row r="212" spans="1:3" ht="18" customHeight="1">
      <c r="A212" s="49">
        <v>2021</v>
      </c>
      <c r="B212" s="49">
        <v>5</v>
      </c>
      <c r="C212" s="49">
        <v>2</v>
      </c>
    </row>
    <row r="213" spans="1:3" ht="18" customHeight="1">
      <c r="A213" s="49">
        <v>2022</v>
      </c>
      <c r="B213" s="49">
        <v>6</v>
      </c>
      <c r="C213" s="49">
        <v>3</v>
      </c>
    </row>
    <row r="214" spans="1:3" ht="18" customHeight="1">
      <c r="A214" s="49">
        <v>2023</v>
      </c>
      <c r="B214" s="49">
        <v>7</v>
      </c>
      <c r="C214" s="49">
        <v>4</v>
      </c>
    </row>
    <row r="215" spans="1:3" ht="18" customHeight="1">
      <c r="A215" s="49">
        <v>2024</v>
      </c>
      <c r="B215" s="49">
        <v>8</v>
      </c>
      <c r="C215" s="49">
        <v>5</v>
      </c>
    </row>
    <row r="216" spans="1:3" ht="18" customHeight="1">
      <c r="A216" s="49">
        <v>2025</v>
      </c>
      <c r="B216" s="49">
        <v>9</v>
      </c>
      <c r="C216" s="49">
        <v>6</v>
      </c>
    </row>
    <row r="217" spans="1:3" ht="18" customHeight="1">
      <c r="A217" s="49">
        <v>2026</v>
      </c>
      <c r="B217" s="49">
        <v>10</v>
      </c>
      <c r="C217" s="49">
        <v>7</v>
      </c>
    </row>
    <row r="218" spans="1:3" ht="18" customHeight="1">
      <c r="A218" s="49">
        <v>2027</v>
      </c>
      <c r="B218" s="49">
        <v>11</v>
      </c>
      <c r="C218" s="49">
        <v>8</v>
      </c>
    </row>
    <row r="219" spans="1:3" ht="18" customHeight="1">
      <c r="A219" s="49">
        <v>2028</v>
      </c>
      <c r="B219" s="49">
        <v>12</v>
      </c>
      <c r="C219" s="49">
        <v>9</v>
      </c>
    </row>
    <row r="220" spans="1:3" ht="18" customHeight="1">
      <c r="A220" s="49">
        <v>2029</v>
      </c>
      <c r="C220" s="49">
        <v>10</v>
      </c>
    </row>
    <row r="221" spans="1:3" ht="18" customHeight="1">
      <c r="A221" s="49">
        <v>2030</v>
      </c>
      <c r="C221" s="49">
        <v>11</v>
      </c>
    </row>
    <row r="222" spans="1:3" ht="18" customHeight="1">
      <c r="C222" s="49">
        <v>12</v>
      </c>
    </row>
    <row r="223" spans="1:3" ht="18" customHeight="1">
      <c r="C223" s="49">
        <v>13</v>
      </c>
    </row>
    <row r="224" spans="1:3" ht="18" customHeight="1">
      <c r="C224" s="49">
        <v>14</v>
      </c>
    </row>
    <row r="225" spans="3:3" ht="18" customHeight="1">
      <c r="C225" s="49">
        <v>15</v>
      </c>
    </row>
    <row r="226" spans="3:3" ht="18" customHeight="1">
      <c r="C226" s="49">
        <v>16</v>
      </c>
    </row>
    <row r="227" spans="3:3" ht="18" customHeight="1">
      <c r="C227" s="49">
        <v>17</v>
      </c>
    </row>
    <row r="228" spans="3:3" ht="18" customHeight="1">
      <c r="C228" s="49">
        <v>18</v>
      </c>
    </row>
    <row r="229" spans="3:3" ht="18" customHeight="1">
      <c r="C229" s="49">
        <v>19</v>
      </c>
    </row>
    <row r="230" spans="3:3" ht="18" customHeight="1">
      <c r="C230" s="49">
        <v>20</v>
      </c>
    </row>
    <row r="231" spans="3:3" ht="18" customHeight="1">
      <c r="C231" s="49">
        <v>21</v>
      </c>
    </row>
    <row r="232" spans="3:3" ht="18" customHeight="1">
      <c r="C232" s="49">
        <v>22</v>
      </c>
    </row>
    <row r="233" spans="3:3" ht="18" customHeight="1">
      <c r="C233" s="49">
        <v>23</v>
      </c>
    </row>
    <row r="234" spans="3:3" ht="18" customHeight="1">
      <c r="C234" s="49">
        <v>24</v>
      </c>
    </row>
    <row r="235" spans="3:3" ht="18" customHeight="1">
      <c r="C235" s="49">
        <v>25</v>
      </c>
    </row>
    <row r="236" spans="3:3" ht="18" customHeight="1">
      <c r="C236" s="49">
        <v>26</v>
      </c>
    </row>
    <row r="237" spans="3:3" ht="18" customHeight="1">
      <c r="C237" s="49">
        <v>27</v>
      </c>
    </row>
    <row r="238" spans="3:3" ht="18" customHeight="1">
      <c r="C238" s="49">
        <v>28</v>
      </c>
    </row>
    <row r="239" spans="3:3" ht="18" customHeight="1">
      <c r="C239" s="49">
        <v>29</v>
      </c>
    </row>
    <row r="240" spans="3:3" ht="18" customHeight="1">
      <c r="C240" s="49">
        <v>30</v>
      </c>
    </row>
    <row r="241" spans="3:3" ht="18" customHeight="1">
      <c r="C241" s="49">
        <v>31</v>
      </c>
    </row>
  </sheetData>
  <sheetProtection sheet="1" selectLockedCells="1"/>
  <mergeCells count="62">
    <mergeCell ref="C38:E38"/>
    <mergeCell ref="C39:E41"/>
    <mergeCell ref="F38:H38"/>
    <mergeCell ref="F39:H41"/>
    <mergeCell ref="I38:K38"/>
    <mergeCell ref="I39:K41"/>
    <mergeCell ref="R39:T41"/>
    <mergeCell ref="R38:T38"/>
    <mergeCell ref="O39:Q41"/>
    <mergeCell ref="O38:Q38"/>
    <mergeCell ref="L39:N41"/>
    <mergeCell ref="L38:N38"/>
    <mergeCell ref="H18:W18"/>
    <mergeCell ref="A10:W11"/>
    <mergeCell ref="D18:G18"/>
    <mergeCell ref="D21:G21"/>
    <mergeCell ref="A1:W1"/>
    <mergeCell ref="A2:W2"/>
    <mergeCell ref="P3:W3"/>
    <mergeCell ref="A13:W13"/>
    <mergeCell ref="H19:J19"/>
    <mergeCell ref="H20:J20"/>
    <mergeCell ref="E15:F15"/>
    <mergeCell ref="G15:H15"/>
    <mergeCell ref="I15:J15"/>
    <mergeCell ref="K8:M8"/>
    <mergeCell ref="O8:W8"/>
    <mergeCell ref="Y1:Z2"/>
    <mergeCell ref="K6:M6"/>
    <mergeCell ref="O6:W6"/>
    <mergeCell ref="K7:M7"/>
    <mergeCell ref="O7:W7"/>
    <mergeCell ref="A4:L4"/>
    <mergeCell ref="K5:M5"/>
    <mergeCell ref="O5:W5"/>
    <mergeCell ref="D23:E23"/>
    <mergeCell ref="D24:E24"/>
    <mergeCell ref="D25:E25"/>
    <mergeCell ref="D26:E26"/>
    <mergeCell ref="F24:I24"/>
    <mergeCell ref="J24:M24"/>
    <mergeCell ref="J26:M26"/>
    <mergeCell ref="N26:Q26"/>
    <mergeCell ref="R26:U26"/>
    <mergeCell ref="F25:I25"/>
    <mergeCell ref="J25:M25"/>
    <mergeCell ref="L35:N35"/>
    <mergeCell ref="Q34:U34"/>
    <mergeCell ref="D34:O34"/>
    <mergeCell ref="D19:G20"/>
    <mergeCell ref="K19:W19"/>
    <mergeCell ref="K20:W20"/>
    <mergeCell ref="N25:Q25"/>
    <mergeCell ref="R25:U25"/>
    <mergeCell ref="F23:I23"/>
    <mergeCell ref="J23:M23"/>
    <mergeCell ref="N23:Q23"/>
    <mergeCell ref="R23:U23"/>
    <mergeCell ref="N24:Q24"/>
    <mergeCell ref="R24:U24"/>
    <mergeCell ref="H21:W21"/>
    <mergeCell ref="F26:I26"/>
  </mergeCells>
  <phoneticPr fontId="2"/>
  <conditionalFormatting sqref="A1:W1">
    <cfRule type="containsText" dxfId="65" priority="11" operator="containsText" text="実施">
      <formula>NOT(ISERROR(SEARCH("実施",A1)))</formula>
    </cfRule>
  </conditionalFormatting>
  <conditionalFormatting sqref="O5:W5">
    <cfRule type="containsText" dxfId="64" priority="3" operator="containsText" text="利用申込書の「はじめに！」シートからコピーして">
      <formula>NOT(ISERROR(SEARCH("利用申込書の「はじめに！」シートからコピーして",O5)))</formula>
    </cfRule>
  </conditionalFormatting>
  <conditionalFormatting sqref="G15 E15">
    <cfRule type="cellIs" dxfId="63" priority="1" operator="notEqual">
      <formula>0</formula>
    </cfRule>
  </conditionalFormatting>
  <dataValidations count="1">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G15 E15" xr:uid="{91805108-7F44-4000-86CE-CAAAD7C40FB7}">
      <formula1>0</formula1>
    </dataValidation>
  </dataValidations>
  <hyperlinks>
    <hyperlink ref="Y1:Z2" location="'はじめに！'!A1" display="'はじめに！'!A1" xr:uid="{00000000-0004-0000-0300-000000000000}"/>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85" r:id="rId4" name="Check Box 21">
              <controlPr defaultSize="0" autoFill="0" autoLine="0" autoPict="0">
                <anchor moveWithCells="1">
                  <from>
                    <xdr:col>11</xdr:col>
                    <xdr:colOff>0</xdr:colOff>
                    <xdr:row>13</xdr:row>
                    <xdr:rowOff>219075</xdr:rowOff>
                  </from>
                  <to>
                    <xdr:col>12</xdr:col>
                    <xdr:colOff>28575</xdr:colOff>
                    <xdr:row>15</xdr:row>
                    <xdr:rowOff>57150</xdr:rowOff>
                  </to>
                </anchor>
              </controlPr>
            </control>
          </mc:Choice>
        </mc:AlternateContent>
        <mc:AlternateContent xmlns:mc="http://schemas.openxmlformats.org/markup-compatibility/2006">
          <mc:Choice Requires="x14">
            <control shapeId="11286" r:id="rId5" name="Check Box 22">
              <controlPr defaultSize="0" autoFill="0" autoLine="0" autoPict="0">
                <anchor moveWithCells="1">
                  <from>
                    <xdr:col>14</xdr:col>
                    <xdr:colOff>247650</xdr:colOff>
                    <xdr:row>13</xdr:row>
                    <xdr:rowOff>219075</xdr:rowOff>
                  </from>
                  <to>
                    <xdr:col>16</xdr:col>
                    <xdr:colOff>0</xdr:colOff>
                    <xdr:row>15</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K238"/>
  <sheetViews>
    <sheetView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7" ht="14.25">
      <c r="A1" s="738" t="str">
        <f>IF('はじめに！'!M36=TRUE,"","実施を希望されていません。希望の場合は、「はじめに！」シートの実施希望欄に✔を入れてください。")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7" ht="19.5" thickBot="1">
      <c r="A2" s="740" t="s">
        <v>287</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7"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J3" s="52"/>
      <c r="AK3" s="52"/>
    </row>
    <row r="4" spans="1:37" ht="14.25">
      <c r="A4" s="732" t="s">
        <v>24</v>
      </c>
      <c r="B4" s="732"/>
      <c r="C4" s="732"/>
      <c r="D4" s="732"/>
      <c r="E4" s="732"/>
      <c r="F4" s="732"/>
      <c r="G4" s="732"/>
      <c r="H4" s="732"/>
      <c r="I4" s="732"/>
      <c r="J4" s="732"/>
      <c r="K4" s="732"/>
      <c r="L4" s="732"/>
      <c r="M4" s="55"/>
      <c r="N4" s="55"/>
      <c r="O4" s="55"/>
      <c r="P4" s="55"/>
      <c r="Q4" s="55"/>
      <c r="R4" s="55"/>
      <c r="S4" s="55"/>
      <c r="T4" s="55"/>
      <c r="U4" s="55"/>
      <c r="V4" s="55"/>
      <c r="W4" s="55"/>
      <c r="AJ4" s="52"/>
      <c r="AK4" s="52"/>
    </row>
    <row r="5" spans="1:37"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J5" s="52"/>
      <c r="AK5" s="52"/>
    </row>
    <row r="6" spans="1:37" ht="14.25">
      <c r="A6" s="55"/>
      <c r="B6" s="55"/>
      <c r="C6" s="55"/>
      <c r="D6" s="55"/>
      <c r="E6" s="55"/>
      <c r="F6" s="55"/>
      <c r="G6" s="55"/>
      <c r="H6" s="55"/>
      <c r="I6" s="55"/>
      <c r="J6" s="55"/>
      <c r="K6" s="729" t="s">
        <v>154</v>
      </c>
      <c r="L6" s="729"/>
      <c r="M6" s="729"/>
      <c r="N6" s="64"/>
      <c r="O6" s="730"/>
      <c r="P6" s="731"/>
      <c r="Q6" s="731"/>
      <c r="R6" s="731"/>
      <c r="S6" s="731"/>
      <c r="T6" s="731"/>
      <c r="U6" s="731"/>
      <c r="V6" s="731"/>
      <c r="W6" s="731"/>
    </row>
    <row r="7" spans="1:37" ht="14.25">
      <c r="A7" s="55"/>
      <c r="B7" s="55"/>
      <c r="C7" s="55"/>
      <c r="D7" s="55"/>
      <c r="E7" s="55"/>
      <c r="F7" s="55"/>
      <c r="G7" s="55"/>
      <c r="H7" s="55"/>
      <c r="I7" s="55"/>
      <c r="J7" s="55"/>
      <c r="K7" s="729" t="s">
        <v>155</v>
      </c>
      <c r="L7" s="729"/>
      <c r="M7" s="729"/>
      <c r="N7" s="64"/>
      <c r="O7" s="730"/>
      <c r="P7" s="731"/>
      <c r="Q7" s="731"/>
      <c r="R7" s="731"/>
      <c r="S7" s="731"/>
      <c r="T7" s="731"/>
      <c r="U7" s="731"/>
      <c r="V7" s="731"/>
      <c r="W7" s="731"/>
    </row>
    <row r="8" spans="1:37" ht="14.25">
      <c r="A8" s="55"/>
      <c r="B8" s="55"/>
      <c r="C8" s="55"/>
      <c r="D8" s="55"/>
      <c r="E8" s="55"/>
      <c r="F8" s="55"/>
      <c r="G8" s="55"/>
      <c r="H8" s="55"/>
      <c r="I8" s="55"/>
      <c r="J8" s="55"/>
      <c r="K8" s="729" t="s">
        <v>156</v>
      </c>
      <c r="L8" s="729"/>
      <c r="M8" s="729"/>
      <c r="N8" s="64"/>
      <c r="O8" s="730"/>
      <c r="P8" s="731"/>
      <c r="Q8" s="731"/>
      <c r="R8" s="731"/>
      <c r="S8" s="731"/>
      <c r="T8" s="731"/>
      <c r="U8" s="731"/>
      <c r="V8" s="731"/>
      <c r="W8" s="731"/>
    </row>
    <row r="9" spans="1:37" ht="14.25">
      <c r="A9" s="55"/>
      <c r="B9" s="55"/>
      <c r="C9" s="55"/>
      <c r="D9" s="55"/>
      <c r="E9" s="55"/>
      <c r="F9" s="55"/>
      <c r="G9" s="55"/>
      <c r="H9" s="55"/>
      <c r="I9" s="55"/>
      <c r="J9" s="55"/>
      <c r="K9" s="56"/>
      <c r="L9" s="56"/>
      <c r="M9" s="56"/>
      <c r="N9" s="57"/>
      <c r="O9" s="57"/>
      <c r="P9" s="57"/>
      <c r="Q9" s="57"/>
      <c r="R9" s="57"/>
      <c r="S9" s="57"/>
      <c r="T9" s="57"/>
      <c r="U9" s="57"/>
      <c r="V9" s="57"/>
      <c r="W9" s="57"/>
    </row>
    <row r="10" spans="1:37" ht="14.25" customHeight="1">
      <c r="A10" s="735" t="s">
        <v>332</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7" ht="14.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7"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7"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7" ht="18.75" customHeight="1">
      <c r="A14" s="58"/>
      <c r="B14" s="58"/>
      <c r="C14" s="58"/>
      <c r="D14" s="58"/>
      <c r="E14" s="58"/>
      <c r="F14" s="58"/>
      <c r="G14" s="58"/>
      <c r="H14" s="58"/>
      <c r="I14" s="58"/>
      <c r="J14" s="58"/>
      <c r="K14" s="58"/>
      <c r="L14" s="58"/>
      <c r="M14" s="58"/>
      <c r="N14" s="58"/>
      <c r="O14" s="58"/>
      <c r="P14" s="58"/>
      <c r="Q14" s="58"/>
      <c r="R14" s="58"/>
      <c r="S14" s="58"/>
      <c r="T14" s="58"/>
      <c r="U14" s="58"/>
      <c r="V14" s="58"/>
      <c r="W14" s="58"/>
      <c r="X14" s="53"/>
      <c r="Y14" s="53"/>
    </row>
    <row r="15" spans="1:37" ht="31.5" customHeight="1">
      <c r="A15" s="59" t="s">
        <v>133</v>
      </c>
      <c r="B15" s="123" t="s">
        <v>234</v>
      </c>
      <c r="C15" s="119"/>
      <c r="D15" s="119"/>
      <c r="E15" s="745">
        <v>0</v>
      </c>
      <c r="F15" s="745"/>
      <c r="G15" s="746">
        <v>0</v>
      </c>
      <c r="H15" s="746"/>
      <c r="I15" s="747" t="str">
        <f>IF(OR(E15=0,G15=0),"( 　　)",DATE('はじめに！'!F5+2018,E15,G15))</f>
        <v>( 　　)</v>
      </c>
      <c r="J15" s="747"/>
      <c r="K15" s="119"/>
      <c r="L15" s="119"/>
      <c r="M15" s="119" t="s">
        <v>235</v>
      </c>
      <c r="N15" s="119"/>
      <c r="O15" s="119"/>
      <c r="P15" s="119"/>
      <c r="Q15" s="119" t="s">
        <v>236</v>
      </c>
      <c r="R15" s="119"/>
      <c r="S15" s="119"/>
      <c r="T15" s="119"/>
      <c r="U15" s="119"/>
      <c r="V15" s="119"/>
      <c r="W15" s="119"/>
      <c r="X15" s="50"/>
    </row>
    <row r="16" spans="1:37" ht="31.5" customHeight="1">
      <c r="A16" s="55" t="s">
        <v>134</v>
      </c>
      <c r="B16" s="60" t="s">
        <v>157</v>
      </c>
      <c r="C16" s="60"/>
      <c r="D16" s="59"/>
      <c r="E16" s="59"/>
      <c r="F16" s="59"/>
      <c r="G16" s="59"/>
      <c r="H16" s="59"/>
      <c r="I16" s="59"/>
      <c r="J16" s="59"/>
      <c r="K16" s="59"/>
      <c r="L16" s="59"/>
      <c r="M16" s="59"/>
      <c r="N16" s="59"/>
      <c r="O16" s="59"/>
      <c r="P16" s="59"/>
      <c r="Q16" s="59"/>
      <c r="R16" s="59"/>
      <c r="S16" s="59"/>
      <c r="T16" s="59"/>
      <c r="U16" s="59"/>
      <c r="V16" s="59"/>
      <c r="W16" s="59"/>
      <c r="X16" s="53"/>
      <c r="Y16" s="53"/>
    </row>
    <row r="17" spans="1:25" ht="31.5" customHeight="1">
      <c r="A17" s="59"/>
      <c r="B17" s="55" t="s">
        <v>135</v>
      </c>
      <c r="C17" s="59" t="s">
        <v>158</v>
      </c>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c r="C18" s="55"/>
      <c r="D18" s="528" t="s">
        <v>159</v>
      </c>
      <c r="E18" s="753"/>
      <c r="F18" s="753"/>
      <c r="G18" s="753"/>
      <c r="H18" s="720"/>
      <c r="I18" s="721"/>
      <c r="J18" s="721"/>
      <c r="K18" s="721"/>
      <c r="L18" s="721"/>
      <c r="M18" s="721"/>
      <c r="N18" s="721"/>
      <c r="O18" s="721"/>
      <c r="P18" s="721"/>
      <c r="Q18" s="721"/>
      <c r="R18" s="721"/>
      <c r="S18" s="721"/>
      <c r="T18" s="721"/>
      <c r="U18" s="721"/>
      <c r="V18" s="721"/>
      <c r="W18" s="722"/>
      <c r="X18" s="53"/>
      <c r="Y18" s="53"/>
    </row>
    <row r="19" spans="1:25" ht="31.5" customHeight="1">
      <c r="A19" s="59"/>
      <c r="B19" s="59"/>
      <c r="C19" s="51"/>
      <c r="D19" s="754" t="s">
        <v>140</v>
      </c>
      <c r="E19" s="755"/>
      <c r="F19" s="755"/>
      <c r="G19" s="756"/>
      <c r="H19" s="743" t="s">
        <v>160</v>
      </c>
      <c r="I19" s="744"/>
      <c r="J19" s="744"/>
      <c r="K19" s="706"/>
      <c r="L19" s="707"/>
      <c r="M19" s="707"/>
      <c r="N19" s="707"/>
      <c r="O19" s="707"/>
      <c r="P19" s="707"/>
      <c r="Q19" s="707"/>
      <c r="R19" s="707"/>
      <c r="S19" s="707"/>
      <c r="T19" s="707"/>
      <c r="U19" s="707"/>
      <c r="V19" s="707"/>
      <c r="W19" s="708"/>
      <c r="X19" s="53"/>
      <c r="Y19" s="53"/>
    </row>
    <row r="20" spans="1:25" ht="31.5" customHeight="1">
      <c r="A20" s="59"/>
      <c r="B20" s="59"/>
      <c r="C20" s="51"/>
      <c r="D20" s="757"/>
      <c r="E20" s="758"/>
      <c r="F20" s="758"/>
      <c r="G20" s="759"/>
      <c r="H20" s="743" t="s">
        <v>232</v>
      </c>
      <c r="I20" s="744"/>
      <c r="J20" s="744"/>
      <c r="K20" s="706"/>
      <c r="L20" s="707"/>
      <c r="M20" s="707"/>
      <c r="N20" s="707"/>
      <c r="O20" s="707"/>
      <c r="P20" s="707"/>
      <c r="Q20" s="707"/>
      <c r="R20" s="707"/>
      <c r="S20" s="707"/>
      <c r="T20" s="707"/>
      <c r="U20" s="707"/>
      <c r="V20" s="707"/>
      <c r="W20" s="708"/>
      <c r="X20" s="53"/>
      <c r="Y20" s="53"/>
    </row>
    <row r="21" spans="1:25" ht="31.5" customHeight="1">
      <c r="A21" s="59"/>
      <c r="B21" s="59"/>
      <c r="C21" s="51"/>
      <c r="D21" s="528" t="s">
        <v>164</v>
      </c>
      <c r="E21" s="753"/>
      <c r="F21" s="753"/>
      <c r="G21" s="753"/>
      <c r="H21" s="720"/>
      <c r="I21" s="721"/>
      <c r="J21" s="721"/>
      <c r="K21" s="721"/>
      <c r="L21" s="721"/>
      <c r="M21" s="721"/>
      <c r="N21" s="721"/>
      <c r="O21" s="721"/>
      <c r="P21" s="721"/>
      <c r="Q21" s="721"/>
      <c r="R21" s="721"/>
      <c r="S21" s="721"/>
      <c r="T21" s="721"/>
      <c r="U21" s="721"/>
      <c r="V21" s="721"/>
      <c r="W21" s="722"/>
      <c r="X21" s="53"/>
      <c r="Y21" s="53"/>
    </row>
    <row r="22" spans="1:25" ht="33.75" customHeight="1">
      <c r="A22" s="59"/>
      <c r="B22" s="59" t="s">
        <v>136</v>
      </c>
      <c r="C22" s="59" t="s">
        <v>237</v>
      </c>
      <c r="D22" s="59"/>
      <c r="E22" s="59"/>
      <c r="F22" s="59"/>
      <c r="G22" s="59"/>
      <c r="H22" s="59"/>
      <c r="I22" s="59"/>
      <c r="J22" s="59"/>
      <c r="K22" s="59"/>
      <c r="L22" s="59"/>
      <c r="M22" s="59"/>
      <c r="N22" s="59"/>
      <c r="O22" s="59"/>
      <c r="P22" s="59"/>
      <c r="Q22" s="59"/>
      <c r="R22" s="59"/>
      <c r="S22" s="59"/>
      <c r="T22" s="59"/>
      <c r="U22" s="59"/>
      <c r="V22" s="59"/>
      <c r="W22" s="59"/>
      <c r="X22" s="53"/>
      <c r="Y22" s="53"/>
    </row>
    <row r="23" spans="1:25" ht="24" customHeight="1">
      <c r="A23" s="59"/>
      <c r="B23" s="59"/>
      <c r="C23" s="59"/>
      <c r="D23" s="753"/>
      <c r="E23" s="753"/>
      <c r="F23" s="762" t="s">
        <v>217</v>
      </c>
      <c r="G23" s="762"/>
      <c r="H23" s="762"/>
      <c r="I23" s="762"/>
      <c r="J23" s="762" t="s">
        <v>144</v>
      </c>
      <c r="K23" s="762"/>
      <c r="L23" s="762"/>
      <c r="M23" s="762"/>
      <c r="N23" s="762" t="s">
        <v>137</v>
      </c>
      <c r="O23" s="762"/>
      <c r="P23" s="762"/>
      <c r="Q23" s="763"/>
      <c r="R23" s="764" t="s">
        <v>142</v>
      </c>
      <c r="S23" s="762"/>
      <c r="T23" s="762"/>
      <c r="U23" s="762"/>
      <c r="V23" s="59"/>
      <c r="W23" s="59"/>
      <c r="X23" s="53"/>
      <c r="Y23" s="53"/>
    </row>
    <row r="24" spans="1:25" ht="24" customHeight="1">
      <c r="A24" s="59"/>
      <c r="B24" s="59"/>
      <c r="C24" s="59"/>
      <c r="D24" s="753" t="s">
        <v>141</v>
      </c>
      <c r="E24" s="753"/>
      <c r="F24" s="716">
        <v>0</v>
      </c>
      <c r="G24" s="716"/>
      <c r="H24" s="716"/>
      <c r="I24" s="716"/>
      <c r="J24" s="716">
        <v>0</v>
      </c>
      <c r="K24" s="716"/>
      <c r="L24" s="716"/>
      <c r="M24" s="716"/>
      <c r="N24" s="716">
        <v>0</v>
      </c>
      <c r="O24" s="716"/>
      <c r="P24" s="716"/>
      <c r="Q24" s="717"/>
      <c r="R24" s="760">
        <f>SUM(F24:Q24)</f>
        <v>0</v>
      </c>
      <c r="S24" s="761"/>
      <c r="T24" s="761"/>
      <c r="U24" s="761"/>
      <c r="V24" s="59"/>
      <c r="W24" s="59"/>
      <c r="X24" s="53"/>
      <c r="Y24" s="53"/>
    </row>
    <row r="25" spans="1:25" ht="24" customHeight="1" thickBot="1">
      <c r="A25" s="59"/>
      <c r="B25" s="59"/>
      <c r="C25" s="59"/>
      <c r="D25" s="769" t="s">
        <v>124</v>
      </c>
      <c r="E25" s="769"/>
      <c r="F25" s="709">
        <v>0</v>
      </c>
      <c r="G25" s="709"/>
      <c r="H25" s="709"/>
      <c r="I25" s="709"/>
      <c r="J25" s="709">
        <v>0</v>
      </c>
      <c r="K25" s="709"/>
      <c r="L25" s="709"/>
      <c r="M25" s="709"/>
      <c r="N25" s="709">
        <v>0</v>
      </c>
      <c r="O25" s="709"/>
      <c r="P25" s="709"/>
      <c r="Q25" s="710"/>
      <c r="R25" s="770">
        <f t="shared" ref="R25:R26" si="0">SUM(F25:Q25)</f>
        <v>0</v>
      </c>
      <c r="S25" s="771"/>
      <c r="T25" s="771"/>
      <c r="U25" s="771"/>
      <c r="V25" s="59"/>
      <c r="W25" s="59"/>
      <c r="X25" s="53"/>
      <c r="Y25" s="53"/>
    </row>
    <row r="26" spans="1:25" ht="24" customHeight="1" thickTop="1">
      <c r="A26" s="59"/>
      <c r="B26" s="59"/>
      <c r="C26" s="59"/>
      <c r="D26" s="765" t="s">
        <v>142</v>
      </c>
      <c r="E26" s="765"/>
      <c r="F26" s="766">
        <f>SUM(F24:I25)</f>
        <v>0</v>
      </c>
      <c r="G26" s="766"/>
      <c r="H26" s="766"/>
      <c r="I26" s="766"/>
      <c r="J26" s="766">
        <f t="shared" ref="J26" si="1">SUM(J24:M25)</f>
        <v>0</v>
      </c>
      <c r="K26" s="766"/>
      <c r="L26" s="766"/>
      <c r="M26" s="766"/>
      <c r="N26" s="766">
        <f t="shared" ref="N26" si="2">SUM(N24:Q25)</f>
        <v>0</v>
      </c>
      <c r="O26" s="766"/>
      <c r="P26" s="766"/>
      <c r="Q26" s="767"/>
      <c r="R26" s="768">
        <f t="shared" si="0"/>
        <v>0</v>
      </c>
      <c r="S26" s="766"/>
      <c r="T26" s="766"/>
      <c r="U26" s="766"/>
      <c r="V26" s="59"/>
      <c r="W26" s="59"/>
      <c r="X26" s="53"/>
      <c r="Y26" s="53"/>
    </row>
    <row r="27" spans="1:25" ht="33.75" customHeight="1">
      <c r="A27" s="59" t="s">
        <v>138</v>
      </c>
      <c r="B27" s="59" t="s">
        <v>139</v>
      </c>
      <c r="C27" s="59"/>
      <c r="D27" s="59"/>
      <c r="E27" s="59"/>
      <c r="F27" s="59"/>
      <c r="G27" s="59"/>
      <c r="H27" s="59"/>
      <c r="I27" s="59"/>
      <c r="J27" s="59"/>
      <c r="K27" s="59"/>
      <c r="L27" s="59"/>
      <c r="M27" s="59"/>
      <c r="N27" s="59"/>
      <c r="O27" s="59"/>
      <c r="P27" s="59"/>
      <c r="Q27" s="59"/>
      <c r="R27" s="59"/>
      <c r="S27" s="59"/>
      <c r="T27" s="59"/>
      <c r="U27" s="59"/>
      <c r="V27" s="59"/>
      <c r="W27" s="59"/>
      <c r="X27" s="53"/>
      <c r="Y27" s="53"/>
    </row>
    <row r="28" spans="1:25" ht="22.5" customHeight="1">
      <c r="A28" s="59"/>
      <c r="B28" s="59" t="s">
        <v>135</v>
      </c>
      <c r="C28" s="59" t="s">
        <v>347</v>
      </c>
      <c r="D28" s="59"/>
      <c r="E28" s="59"/>
      <c r="F28" s="59"/>
      <c r="G28" s="59"/>
      <c r="H28" s="59"/>
      <c r="I28" s="59"/>
      <c r="J28" s="59"/>
      <c r="K28" s="59"/>
      <c r="L28" s="59"/>
      <c r="M28" s="59"/>
      <c r="N28" s="59"/>
      <c r="O28" s="59"/>
      <c r="P28" s="59"/>
      <c r="Q28" s="59"/>
      <c r="R28" s="59"/>
      <c r="S28" s="59"/>
      <c r="T28" s="59"/>
      <c r="U28" s="59"/>
      <c r="V28" s="59"/>
      <c r="W28" s="59"/>
      <c r="X28" s="53"/>
      <c r="Y28" s="53"/>
    </row>
    <row r="29" spans="1:25" ht="22.5" customHeight="1">
      <c r="A29" s="59"/>
      <c r="B29" s="59" t="s">
        <v>136</v>
      </c>
      <c r="C29" s="59" t="s">
        <v>265</v>
      </c>
      <c r="D29" s="59"/>
      <c r="E29" s="59"/>
      <c r="F29" s="59"/>
      <c r="G29" s="59"/>
      <c r="H29" s="59"/>
      <c r="I29" s="59"/>
      <c r="J29" s="59"/>
      <c r="K29" s="59"/>
      <c r="L29" s="59"/>
      <c r="M29" s="59"/>
      <c r="N29" s="59"/>
      <c r="O29" s="59"/>
      <c r="P29" s="59"/>
      <c r="Q29" s="59"/>
      <c r="R29" s="59"/>
      <c r="S29" s="59"/>
      <c r="T29" s="59"/>
      <c r="U29" s="59"/>
      <c r="V29" s="59"/>
      <c r="W29" s="59"/>
      <c r="X29" s="53"/>
      <c r="Y29" s="53"/>
    </row>
    <row r="30" spans="1:25" ht="18" customHeight="1">
      <c r="A30" s="59"/>
      <c r="B30" s="59" t="s">
        <v>146</v>
      </c>
      <c r="C30" s="59" t="s">
        <v>162</v>
      </c>
      <c r="D30" s="59"/>
      <c r="E30" s="59"/>
      <c r="F30" s="59"/>
      <c r="G30" s="59"/>
      <c r="H30" s="59"/>
      <c r="I30" s="59"/>
      <c r="J30" s="59"/>
      <c r="K30" s="59"/>
      <c r="L30" s="59"/>
      <c r="M30" s="59"/>
      <c r="N30" s="59"/>
      <c r="O30" s="59"/>
      <c r="P30" s="59"/>
      <c r="Q30" s="59"/>
      <c r="R30" s="59"/>
      <c r="S30" s="59"/>
      <c r="T30" s="59"/>
      <c r="U30" s="59"/>
      <c r="V30" s="59"/>
      <c r="W30" s="59"/>
      <c r="X30" s="53"/>
      <c r="Y30" s="53"/>
    </row>
    <row r="31" spans="1:25" ht="18" customHeight="1">
      <c r="A31" s="59"/>
      <c r="B31" s="59" t="s">
        <v>147</v>
      </c>
      <c r="C31" s="59" t="s">
        <v>346</v>
      </c>
      <c r="D31" s="59"/>
      <c r="E31" s="59"/>
      <c r="F31" s="59"/>
      <c r="G31" s="59"/>
      <c r="H31" s="59"/>
      <c r="I31" s="59"/>
      <c r="J31" s="59"/>
      <c r="K31" s="59"/>
      <c r="L31" s="59"/>
      <c r="M31" s="59"/>
      <c r="N31" s="59"/>
      <c r="O31" s="59"/>
      <c r="P31" s="59"/>
      <c r="Q31" s="59"/>
      <c r="R31" s="59"/>
      <c r="S31" s="59"/>
      <c r="T31" s="59"/>
      <c r="U31" s="59"/>
      <c r="V31" s="59"/>
      <c r="W31" s="59"/>
      <c r="X31" s="53"/>
      <c r="Y31" s="53"/>
    </row>
    <row r="32" spans="1:25" ht="18" customHeight="1">
      <c r="A32" s="54"/>
      <c r="B32" s="54"/>
      <c r="C32" s="54"/>
      <c r="D32" s="54"/>
      <c r="E32" s="54"/>
      <c r="F32" s="54"/>
      <c r="G32" s="54"/>
      <c r="H32" s="54"/>
      <c r="I32" s="54"/>
      <c r="J32" s="54"/>
      <c r="K32" s="54"/>
      <c r="L32" s="54"/>
      <c r="M32" s="54"/>
      <c r="N32" s="54"/>
      <c r="O32" s="54"/>
      <c r="P32" s="54"/>
      <c r="Q32" s="54"/>
      <c r="R32" s="54"/>
      <c r="S32" s="54"/>
      <c r="T32" s="54"/>
      <c r="U32" s="54"/>
      <c r="V32" s="54"/>
      <c r="W32" s="54"/>
    </row>
    <row r="33" spans="1:24" ht="18" customHeight="1">
      <c r="A33" s="51" t="s">
        <v>26</v>
      </c>
      <c r="B33" s="51"/>
      <c r="C33" s="51"/>
      <c r="D33" s="51"/>
      <c r="E33" s="51"/>
      <c r="F33" s="51"/>
      <c r="G33" s="51"/>
      <c r="H33" s="51"/>
      <c r="I33" s="51"/>
      <c r="J33" s="51"/>
      <c r="K33" s="51"/>
      <c r="L33" s="51"/>
      <c r="M33" s="51"/>
      <c r="N33" s="51"/>
      <c r="O33" s="128"/>
      <c r="P33" s="128"/>
      <c r="Q33" s="128"/>
      <c r="R33" s="128"/>
      <c r="S33" s="128"/>
      <c r="T33" s="128"/>
      <c r="U33" s="128"/>
      <c r="V33" s="51"/>
      <c r="W33" s="51"/>
    </row>
    <row r="34" spans="1:24" ht="33.75" customHeight="1" thickBot="1">
      <c r="A34" s="122"/>
      <c r="B34" s="72"/>
      <c r="C34" s="699" t="s">
        <v>241</v>
      </c>
      <c r="D34" s="699"/>
      <c r="E34" s="699"/>
      <c r="F34" s="699"/>
      <c r="G34" s="699"/>
      <c r="H34" s="699"/>
      <c r="I34" s="699"/>
      <c r="J34" s="699"/>
      <c r="K34" s="699"/>
      <c r="L34" s="699"/>
      <c r="M34" s="699"/>
      <c r="N34" s="699"/>
      <c r="O34" s="699"/>
      <c r="P34" s="127" t="s">
        <v>239</v>
      </c>
      <c r="Q34" s="698"/>
      <c r="R34" s="698"/>
      <c r="S34" s="698"/>
      <c r="T34" s="698"/>
      <c r="U34" s="698"/>
      <c r="V34" s="72"/>
      <c r="W34" s="72"/>
      <c r="X34" s="50"/>
    </row>
    <row r="35" spans="1:24" ht="38.25" customHeight="1" thickBot="1">
      <c r="A35" s="72"/>
      <c r="B35" s="72"/>
      <c r="C35" s="72"/>
      <c r="D35" s="121"/>
      <c r="E35" s="121"/>
      <c r="F35" s="124"/>
      <c r="G35" s="124"/>
      <c r="H35" s="124"/>
      <c r="I35" s="124"/>
      <c r="J35" s="124"/>
      <c r="K35" s="124"/>
      <c r="L35" s="698" t="s">
        <v>238</v>
      </c>
      <c r="M35" s="698"/>
      <c r="N35" s="698"/>
      <c r="O35" s="126"/>
      <c r="P35" s="126"/>
      <c r="Q35" s="126"/>
      <c r="R35" s="126"/>
      <c r="S35" s="126"/>
      <c r="T35" s="126"/>
      <c r="U35" s="126"/>
      <c r="V35" s="72"/>
      <c r="W35" s="72"/>
      <c r="X35" s="50"/>
    </row>
    <row r="36" spans="1:24" ht="14.25">
      <c r="A36" s="72"/>
      <c r="B36" s="72"/>
      <c r="C36" s="72"/>
      <c r="D36" s="121"/>
      <c r="E36" s="121"/>
      <c r="F36" s="124"/>
      <c r="G36" s="124"/>
      <c r="H36" s="124"/>
      <c r="I36" s="124"/>
      <c r="J36" s="124"/>
      <c r="K36" s="124"/>
      <c r="L36" s="125"/>
      <c r="M36" s="125"/>
      <c r="N36" s="125"/>
      <c r="O36" s="124"/>
      <c r="P36" s="124"/>
      <c r="Q36" s="124"/>
      <c r="R36" s="124"/>
      <c r="S36" s="124"/>
      <c r="T36" s="124"/>
      <c r="U36" s="124"/>
      <c r="V36" s="72"/>
      <c r="W36" s="72"/>
      <c r="X36" s="50"/>
    </row>
    <row r="37" spans="1:24" ht="18" customHeight="1">
      <c r="A37" s="51"/>
      <c r="B37" s="61" t="s">
        <v>149</v>
      </c>
      <c r="C37" s="61"/>
      <c r="D37" s="61"/>
      <c r="E37" s="61"/>
      <c r="F37" s="61"/>
      <c r="G37" s="61"/>
      <c r="H37" s="61"/>
      <c r="I37" s="61"/>
      <c r="J37" s="61"/>
      <c r="K37" s="61"/>
      <c r="L37" s="61"/>
      <c r="M37" s="61"/>
      <c r="N37" s="61"/>
      <c r="O37" s="61"/>
      <c r="P37" s="61"/>
      <c r="Q37" s="61"/>
      <c r="R37" s="61"/>
      <c r="S37" s="61"/>
      <c r="T37" s="61"/>
      <c r="U37" s="61"/>
      <c r="V37" s="51"/>
      <c r="W37" s="51"/>
    </row>
    <row r="38" spans="1:24" ht="18" customHeight="1">
      <c r="A38" s="51"/>
      <c r="B38" s="256"/>
      <c r="C38" s="749" t="s">
        <v>22</v>
      </c>
      <c r="D38" s="749"/>
      <c r="E38" s="749"/>
      <c r="F38" s="749" t="s">
        <v>23</v>
      </c>
      <c r="G38" s="749"/>
      <c r="H38" s="749"/>
      <c r="I38" s="751" t="s">
        <v>306</v>
      </c>
      <c r="J38" s="751"/>
      <c r="K38" s="751"/>
      <c r="L38" s="751" t="s">
        <v>27</v>
      </c>
      <c r="M38" s="751"/>
      <c r="N38" s="751"/>
      <c r="O38" s="749" t="s">
        <v>28</v>
      </c>
      <c r="P38" s="749"/>
      <c r="Q38" s="749"/>
      <c r="R38" s="749" t="s">
        <v>148</v>
      </c>
      <c r="S38" s="749"/>
      <c r="T38" s="749"/>
      <c r="U38" s="256"/>
      <c r="V38" s="51"/>
      <c r="W38" s="51"/>
    </row>
    <row r="39" spans="1:24" ht="18" customHeight="1">
      <c r="A39" s="51"/>
      <c r="B39" s="255"/>
      <c r="C39" s="748"/>
      <c r="D39" s="748"/>
      <c r="E39" s="748"/>
      <c r="F39" s="748"/>
      <c r="G39" s="748"/>
      <c r="H39" s="748"/>
      <c r="I39" s="752"/>
      <c r="J39" s="752"/>
      <c r="K39" s="752"/>
      <c r="L39" s="750"/>
      <c r="M39" s="750"/>
      <c r="N39" s="750"/>
      <c r="O39" s="748"/>
      <c r="P39" s="748"/>
      <c r="Q39" s="748"/>
      <c r="R39" s="748"/>
      <c r="S39" s="748"/>
      <c r="T39" s="748"/>
      <c r="U39" s="255"/>
      <c r="V39" s="51"/>
      <c r="W39" s="51"/>
    </row>
    <row r="40" spans="1:24" ht="18" customHeight="1">
      <c r="A40" s="51"/>
      <c r="B40" s="255"/>
      <c r="C40" s="748"/>
      <c r="D40" s="748"/>
      <c r="E40" s="748"/>
      <c r="F40" s="748"/>
      <c r="G40" s="748"/>
      <c r="H40" s="748"/>
      <c r="I40" s="752"/>
      <c r="J40" s="752"/>
      <c r="K40" s="752"/>
      <c r="L40" s="750"/>
      <c r="M40" s="750"/>
      <c r="N40" s="750"/>
      <c r="O40" s="748"/>
      <c r="P40" s="748"/>
      <c r="Q40" s="748"/>
      <c r="R40" s="748"/>
      <c r="S40" s="748"/>
      <c r="T40" s="748"/>
      <c r="U40" s="255"/>
      <c r="V40" s="51"/>
      <c r="W40" s="51"/>
    </row>
    <row r="41" spans="1:24" ht="18" customHeight="1">
      <c r="A41" s="51"/>
      <c r="B41" s="255"/>
      <c r="C41" s="748"/>
      <c r="D41" s="748"/>
      <c r="E41" s="748"/>
      <c r="F41" s="748"/>
      <c r="G41" s="748"/>
      <c r="H41" s="748"/>
      <c r="I41" s="752"/>
      <c r="J41" s="752"/>
      <c r="K41" s="752"/>
      <c r="L41" s="750"/>
      <c r="M41" s="750"/>
      <c r="N41" s="750"/>
      <c r="O41" s="748"/>
      <c r="P41" s="748"/>
      <c r="Q41" s="748"/>
      <c r="R41" s="748"/>
      <c r="S41" s="748"/>
      <c r="T41" s="748"/>
      <c r="U41" s="255"/>
      <c r="V41" s="51"/>
      <c r="W41" s="51"/>
    </row>
    <row r="208" spans="1:3" ht="18" customHeight="1">
      <c r="A208" s="49">
        <v>2020</v>
      </c>
      <c r="B208" s="49">
        <v>4</v>
      </c>
      <c r="C208" s="49">
        <v>1</v>
      </c>
    </row>
    <row r="209" spans="1:3" ht="18" customHeight="1">
      <c r="A209" s="49">
        <v>2021</v>
      </c>
      <c r="B209" s="49">
        <v>5</v>
      </c>
      <c r="C209" s="49">
        <v>2</v>
      </c>
    </row>
    <row r="210" spans="1:3" ht="18" customHeight="1">
      <c r="A210" s="49">
        <v>2022</v>
      </c>
      <c r="B210" s="49">
        <v>6</v>
      </c>
      <c r="C210" s="49">
        <v>3</v>
      </c>
    </row>
    <row r="211" spans="1:3" ht="18" customHeight="1">
      <c r="A211" s="49">
        <v>2023</v>
      </c>
      <c r="B211" s="49">
        <v>7</v>
      </c>
      <c r="C211" s="49">
        <v>4</v>
      </c>
    </row>
    <row r="212" spans="1:3" ht="18" customHeight="1">
      <c r="A212" s="49">
        <v>2024</v>
      </c>
      <c r="B212" s="49">
        <v>8</v>
      </c>
      <c r="C212" s="49">
        <v>5</v>
      </c>
    </row>
    <row r="213" spans="1:3" ht="18" customHeight="1">
      <c r="A213" s="49">
        <v>2025</v>
      </c>
      <c r="B213" s="49">
        <v>9</v>
      </c>
      <c r="C213" s="49">
        <v>6</v>
      </c>
    </row>
    <row r="214" spans="1:3" ht="18" customHeight="1">
      <c r="A214" s="49">
        <v>2026</v>
      </c>
      <c r="B214" s="49">
        <v>10</v>
      </c>
      <c r="C214" s="49">
        <v>7</v>
      </c>
    </row>
    <row r="215" spans="1:3" ht="18" customHeight="1">
      <c r="A215" s="49">
        <v>2027</v>
      </c>
      <c r="B215" s="49">
        <v>11</v>
      </c>
      <c r="C215" s="49">
        <v>8</v>
      </c>
    </row>
    <row r="216" spans="1:3" ht="18" customHeight="1">
      <c r="A216" s="49">
        <v>2028</v>
      </c>
      <c r="B216" s="49">
        <v>12</v>
      </c>
      <c r="C216" s="49">
        <v>9</v>
      </c>
    </row>
    <row r="217" spans="1:3" ht="18" customHeight="1">
      <c r="A217" s="49">
        <v>2029</v>
      </c>
      <c r="C217" s="49">
        <v>10</v>
      </c>
    </row>
    <row r="218" spans="1:3" ht="18" customHeight="1">
      <c r="A218" s="49">
        <v>2030</v>
      </c>
      <c r="C218" s="49">
        <v>11</v>
      </c>
    </row>
    <row r="219" spans="1:3" ht="18" customHeight="1">
      <c r="C219" s="49">
        <v>12</v>
      </c>
    </row>
    <row r="220" spans="1:3" ht="18" customHeight="1">
      <c r="C220" s="49">
        <v>13</v>
      </c>
    </row>
    <row r="221" spans="1:3" ht="18" customHeight="1">
      <c r="C221" s="49">
        <v>14</v>
      </c>
    </row>
    <row r="222" spans="1:3" ht="18" customHeight="1">
      <c r="C222" s="49">
        <v>15</v>
      </c>
    </row>
    <row r="223" spans="1:3" ht="18" customHeight="1">
      <c r="C223" s="49">
        <v>16</v>
      </c>
    </row>
    <row r="224" spans="1:3" ht="18" customHeight="1">
      <c r="C224" s="49">
        <v>17</v>
      </c>
    </row>
    <row r="225" spans="3:3" ht="18" customHeight="1">
      <c r="C225" s="49">
        <v>18</v>
      </c>
    </row>
    <row r="226" spans="3:3" ht="18" customHeight="1">
      <c r="C226" s="49">
        <v>19</v>
      </c>
    </row>
    <row r="227" spans="3:3" ht="18" customHeight="1">
      <c r="C227" s="49">
        <v>20</v>
      </c>
    </row>
    <row r="228" spans="3:3" ht="18" customHeight="1">
      <c r="C228" s="49">
        <v>21</v>
      </c>
    </row>
    <row r="229" spans="3:3" ht="18" customHeight="1">
      <c r="C229" s="49">
        <v>22</v>
      </c>
    </row>
    <row r="230" spans="3:3" ht="18" customHeight="1">
      <c r="C230" s="49">
        <v>23</v>
      </c>
    </row>
    <row r="231" spans="3:3" ht="18" customHeight="1">
      <c r="C231" s="49">
        <v>24</v>
      </c>
    </row>
    <row r="232" spans="3:3" ht="18" customHeight="1">
      <c r="C232" s="49">
        <v>25</v>
      </c>
    </row>
    <row r="233" spans="3:3" ht="18" customHeight="1">
      <c r="C233" s="49">
        <v>26</v>
      </c>
    </row>
    <row r="234" spans="3:3" ht="18" customHeight="1">
      <c r="C234" s="49">
        <v>27</v>
      </c>
    </row>
    <row r="235" spans="3:3" ht="18" customHeight="1">
      <c r="C235" s="49">
        <v>28</v>
      </c>
    </row>
    <row r="236" spans="3:3" ht="18" customHeight="1">
      <c r="C236" s="49">
        <v>29</v>
      </c>
    </row>
    <row r="237" spans="3:3" ht="18" customHeight="1">
      <c r="C237" s="49">
        <v>30</v>
      </c>
    </row>
    <row r="238" spans="3:3" ht="18" customHeight="1">
      <c r="C238" s="49">
        <v>31</v>
      </c>
    </row>
  </sheetData>
  <sheetProtection sheet="1" selectLockedCells="1"/>
  <mergeCells count="62">
    <mergeCell ref="A10:W11"/>
    <mergeCell ref="A13:W13"/>
    <mergeCell ref="A1:W1"/>
    <mergeCell ref="A2:W2"/>
    <mergeCell ref="P3:W3"/>
    <mergeCell ref="A4:L4"/>
    <mergeCell ref="K5:M5"/>
    <mergeCell ref="O5:W5"/>
    <mergeCell ref="Y1:Z2"/>
    <mergeCell ref="K6:M6"/>
    <mergeCell ref="O6:W6"/>
    <mergeCell ref="O7:W7"/>
    <mergeCell ref="K8:M8"/>
    <mergeCell ref="O8:W8"/>
    <mergeCell ref="K7:M7"/>
    <mergeCell ref="D25:E25"/>
    <mergeCell ref="F25:I25"/>
    <mergeCell ref="J25:M25"/>
    <mergeCell ref="N25:Q25"/>
    <mergeCell ref="R25:U25"/>
    <mergeCell ref="D26:E26"/>
    <mergeCell ref="F26:I26"/>
    <mergeCell ref="J26:M26"/>
    <mergeCell ref="N26:Q26"/>
    <mergeCell ref="R26:U26"/>
    <mergeCell ref="F24:I24"/>
    <mergeCell ref="J24:M24"/>
    <mergeCell ref="N24:Q24"/>
    <mergeCell ref="R24:U24"/>
    <mergeCell ref="D23:E23"/>
    <mergeCell ref="F23:I23"/>
    <mergeCell ref="J23:M23"/>
    <mergeCell ref="N23:Q23"/>
    <mergeCell ref="R23:U23"/>
    <mergeCell ref="D24:E24"/>
    <mergeCell ref="Q34:U34"/>
    <mergeCell ref="L35:N35"/>
    <mergeCell ref="C34:O34"/>
    <mergeCell ref="C38:E38"/>
    <mergeCell ref="C39:E41"/>
    <mergeCell ref="F38:H38"/>
    <mergeCell ref="F39:H41"/>
    <mergeCell ref="I38:K38"/>
    <mergeCell ref="I39:K41"/>
    <mergeCell ref="L38:N38"/>
    <mergeCell ref="L39:N41"/>
    <mergeCell ref="O38:Q38"/>
    <mergeCell ref="O39:Q41"/>
    <mergeCell ref="R38:T38"/>
    <mergeCell ref="R39:T41"/>
    <mergeCell ref="E15:F15"/>
    <mergeCell ref="G15:H15"/>
    <mergeCell ref="I15:J15"/>
    <mergeCell ref="D21:G21"/>
    <mergeCell ref="D18:G18"/>
    <mergeCell ref="H20:J20"/>
    <mergeCell ref="H18:W18"/>
    <mergeCell ref="D19:G20"/>
    <mergeCell ref="H19:J19"/>
    <mergeCell ref="K19:W19"/>
    <mergeCell ref="K20:W20"/>
    <mergeCell ref="H21:W21"/>
  </mergeCells>
  <phoneticPr fontId="2"/>
  <conditionalFormatting sqref="A1:W1">
    <cfRule type="containsText" dxfId="62" priority="15" operator="containsText" text="実施">
      <formula>NOT(ISERROR(SEARCH("実施",A1)))</formula>
    </cfRule>
  </conditionalFormatting>
  <conditionalFormatting sqref="O5:W5">
    <cfRule type="containsText" dxfId="61" priority="3" operator="containsText" text="利用申込書の「はじめに！」シートからコピーして">
      <formula>NOT(ISERROR(SEARCH("利用申込書の「はじめに！」シートからコピーして",O5)))</formula>
    </cfRule>
  </conditionalFormatting>
  <conditionalFormatting sqref="G15 E15">
    <cfRule type="cellIs" dxfId="60" priority="1" operator="notEqual">
      <formula>0</formula>
    </cfRule>
  </conditionalFormatting>
  <dataValidations count="1">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G15 E15" xr:uid="{89171A68-B6D9-4FF9-8A3A-D374087EC7D5}">
      <formula1>0</formula1>
    </dataValidation>
  </dataValidations>
  <hyperlinks>
    <hyperlink ref="Y1:Z2" location="'はじめに！'!A1" display="'はじめに！'!A1" xr:uid="{00000000-0004-0000-0400-000000000000}"/>
  </hyperlinks>
  <printOptions horizontalCentered="1" verticalCentered="1"/>
  <pageMargins left="0.23622047244094491" right="0.23622047244094491" top="0.74803149606299213" bottom="0.74803149606299213" header="0.31496062992125984" footer="0.31496062992125984"/>
  <pageSetup paperSize="9" scale="9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55" r:id="rId4" name="Check Box 19">
              <controlPr defaultSize="0" autoFill="0" autoLine="0" autoPict="0">
                <anchor moveWithCells="1">
                  <from>
                    <xdr:col>11</xdr:col>
                    <xdr:colOff>0</xdr:colOff>
                    <xdr:row>13</xdr:row>
                    <xdr:rowOff>219075</xdr:rowOff>
                  </from>
                  <to>
                    <xdr:col>12</xdr:col>
                    <xdr:colOff>28575</xdr:colOff>
                    <xdr:row>15</xdr:row>
                    <xdr:rowOff>57150</xdr:rowOff>
                  </to>
                </anchor>
              </controlPr>
            </control>
          </mc:Choice>
        </mc:AlternateContent>
        <mc:AlternateContent xmlns:mc="http://schemas.openxmlformats.org/markup-compatibility/2006">
          <mc:Choice Requires="x14">
            <control shapeId="14356" r:id="rId5" name="Check Box 20">
              <controlPr defaultSize="0" autoFill="0" autoLine="0" autoPict="0">
                <anchor moveWithCells="1">
                  <from>
                    <xdr:col>14</xdr:col>
                    <xdr:colOff>247650</xdr:colOff>
                    <xdr:row>13</xdr:row>
                    <xdr:rowOff>219075</xdr:rowOff>
                  </from>
                  <to>
                    <xdr:col>16</xdr:col>
                    <xdr:colOff>0</xdr:colOff>
                    <xdr:row>15</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8B6D-007A-4E42-88B3-779CE418F813}">
  <sheetPr codeName="Sheet9">
    <tabColor rgb="FF0070C0"/>
    <pageSetUpPr fitToPage="1"/>
  </sheetPr>
  <dimension ref="A1:AI236"/>
  <sheetViews>
    <sheetView view="pageBreakPreview" zoomScaleNormal="100" zoomScaleSheetLayoutView="100" workbookViewId="0">
      <selection activeCell="O8" sqref="O8:W8"/>
    </sheetView>
  </sheetViews>
  <sheetFormatPr defaultColWidth="9.33203125" defaultRowHeight="18" customHeight="1"/>
  <cols>
    <col min="1" max="23" width="4.83203125" style="49" customWidth="1"/>
    <col min="24" max="24" width="9.33203125" style="49"/>
    <col min="25" max="25" width="9.33203125" style="50"/>
    <col min="26" max="16384" width="9.33203125" style="49"/>
  </cols>
  <sheetData>
    <row r="1" spans="1:35" ht="14.25" customHeight="1">
      <c r="A1" s="738" t="str">
        <f>IF('はじめに！'!M42=TRUE,"","実施を希望されていません。希望の場合は、「はじめに！」シートの実施希望欄に✔を入れてください。")</f>
        <v>実施を希望されていません。希望の場合は、「はじめに！」シートの実施希望欄に✔を入れてください。</v>
      </c>
      <c r="B1" s="739"/>
      <c r="C1" s="739"/>
      <c r="D1" s="739"/>
      <c r="E1" s="739"/>
      <c r="F1" s="739"/>
      <c r="G1" s="739"/>
      <c r="H1" s="739"/>
      <c r="I1" s="739"/>
      <c r="J1" s="739"/>
      <c r="K1" s="739"/>
      <c r="L1" s="739"/>
      <c r="M1" s="739"/>
      <c r="N1" s="739"/>
      <c r="O1" s="739"/>
      <c r="P1" s="739"/>
      <c r="Q1" s="739"/>
      <c r="R1" s="739"/>
      <c r="S1" s="739"/>
      <c r="T1" s="739"/>
      <c r="U1" s="739"/>
      <c r="V1" s="739"/>
      <c r="W1" s="739"/>
      <c r="Y1" s="690" t="s">
        <v>163</v>
      </c>
      <c r="Z1" s="691"/>
    </row>
    <row r="2" spans="1:35" ht="19.5" thickBot="1">
      <c r="A2" s="740" t="s">
        <v>243</v>
      </c>
      <c r="B2" s="740"/>
      <c r="C2" s="740"/>
      <c r="D2" s="740"/>
      <c r="E2" s="740"/>
      <c r="F2" s="740"/>
      <c r="G2" s="740"/>
      <c r="H2" s="740"/>
      <c r="I2" s="740"/>
      <c r="J2" s="740"/>
      <c r="K2" s="740"/>
      <c r="L2" s="740"/>
      <c r="M2" s="740"/>
      <c r="N2" s="740"/>
      <c r="O2" s="740"/>
      <c r="P2" s="740"/>
      <c r="Q2" s="740"/>
      <c r="R2" s="740"/>
      <c r="S2" s="740"/>
      <c r="T2" s="740"/>
      <c r="U2" s="740"/>
      <c r="V2" s="740"/>
      <c r="W2" s="740"/>
      <c r="Y2" s="692"/>
      <c r="Z2" s="693"/>
    </row>
    <row r="3" spans="1:35" ht="14.25">
      <c r="A3" s="55"/>
      <c r="B3" s="55"/>
      <c r="C3" s="55"/>
      <c r="D3" s="55"/>
      <c r="E3" s="55"/>
      <c r="F3" s="55"/>
      <c r="G3" s="55"/>
      <c r="H3" s="55"/>
      <c r="I3" s="55"/>
      <c r="J3" s="55"/>
      <c r="K3" s="55"/>
      <c r="L3" s="55"/>
      <c r="M3" s="55"/>
      <c r="N3" s="55"/>
      <c r="O3" s="55"/>
      <c r="P3" s="741" t="str">
        <f>IF('はじめに！'!H4="","令和　　　年　　　月　　　日",'はじめに！'!H4)</f>
        <v>令和　　　年　　　月　　　日</v>
      </c>
      <c r="Q3" s="741"/>
      <c r="R3" s="741"/>
      <c r="S3" s="741"/>
      <c r="T3" s="741"/>
      <c r="U3" s="741"/>
      <c r="V3" s="741"/>
      <c r="W3" s="741"/>
      <c r="AF3" s="52"/>
      <c r="AG3" s="52"/>
      <c r="AH3" s="52"/>
      <c r="AI3" s="52"/>
    </row>
    <row r="4" spans="1:35" ht="14.25">
      <c r="A4" s="732" t="s">
        <v>24</v>
      </c>
      <c r="B4" s="732"/>
      <c r="C4" s="732"/>
      <c r="D4" s="732"/>
      <c r="E4" s="732"/>
      <c r="F4" s="732"/>
      <c r="G4" s="732"/>
      <c r="H4" s="732"/>
      <c r="I4" s="732"/>
      <c r="J4" s="732"/>
      <c r="K4" s="732"/>
      <c r="L4" s="732"/>
      <c r="M4" s="55"/>
      <c r="N4" s="55"/>
      <c r="O4" s="55"/>
      <c r="P4" s="55"/>
      <c r="Q4" s="55"/>
      <c r="R4" s="55"/>
      <c r="S4" s="55"/>
      <c r="T4" s="55"/>
      <c r="U4" s="55"/>
      <c r="V4" s="55"/>
      <c r="W4" s="55"/>
      <c r="AF4" s="52"/>
      <c r="AG4" s="52"/>
      <c r="AH4" s="52"/>
      <c r="AI4" s="52"/>
    </row>
    <row r="5" spans="1:35" ht="14.25">
      <c r="A5" s="55"/>
      <c r="B5" s="55"/>
      <c r="C5" s="55"/>
      <c r="D5" s="55"/>
      <c r="E5" s="55"/>
      <c r="F5" s="55"/>
      <c r="G5" s="55"/>
      <c r="H5" s="55"/>
      <c r="I5" s="55"/>
      <c r="J5" s="55"/>
      <c r="K5" s="729" t="s">
        <v>25</v>
      </c>
      <c r="L5" s="729"/>
      <c r="M5" s="729"/>
      <c r="N5" s="64"/>
      <c r="O5" s="733" t="str">
        <f>IF('はじめに！'!C9="","",'はじめに！'!C9)</f>
        <v/>
      </c>
      <c r="P5" s="734"/>
      <c r="Q5" s="734"/>
      <c r="R5" s="734"/>
      <c r="S5" s="734"/>
      <c r="T5" s="734"/>
      <c r="U5" s="734"/>
      <c r="V5" s="734"/>
      <c r="W5" s="734"/>
      <c r="AF5" s="52"/>
      <c r="AG5" s="52"/>
      <c r="AH5" s="52"/>
      <c r="AI5" s="52"/>
    </row>
    <row r="6" spans="1:35" ht="14.25">
      <c r="A6" s="55"/>
      <c r="B6" s="55"/>
      <c r="C6" s="55"/>
      <c r="D6" s="55"/>
      <c r="E6" s="55"/>
      <c r="F6" s="55"/>
      <c r="G6" s="55"/>
      <c r="H6" s="55"/>
      <c r="I6" s="55"/>
      <c r="J6" s="55"/>
      <c r="K6" s="729" t="s">
        <v>154</v>
      </c>
      <c r="L6" s="729"/>
      <c r="M6" s="729"/>
      <c r="N6" s="64"/>
      <c r="O6" s="730"/>
      <c r="P6" s="731"/>
      <c r="Q6" s="731"/>
      <c r="R6" s="731"/>
      <c r="S6" s="731"/>
      <c r="T6" s="731"/>
      <c r="U6" s="731"/>
      <c r="V6" s="731"/>
      <c r="W6" s="731"/>
    </row>
    <row r="7" spans="1:35" ht="14.25">
      <c r="A7" s="55"/>
      <c r="B7" s="55"/>
      <c r="C7" s="55"/>
      <c r="D7" s="55"/>
      <c r="E7" s="55"/>
      <c r="F7" s="55"/>
      <c r="G7" s="55"/>
      <c r="H7" s="55"/>
      <c r="I7" s="55"/>
      <c r="J7" s="55"/>
      <c r="K7" s="729" t="s">
        <v>155</v>
      </c>
      <c r="L7" s="729"/>
      <c r="M7" s="729"/>
      <c r="N7" s="64"/>
      <c r="O7" s="730"/>
      <c r="P7" s="731"/>
      <c r="Q7" s="731"/>
      <c r="R7" s="731"/>
      <c r="S7" s="731"/>
      <c r="T7" s="731"/>
      <c r="U7" s="731"/>
      <c r="V7" s="731"/>
      <c r="W7" s="731"/>
    </row>
    <row r="8" spans="1:35" ht="14.25">
      <c r="A8" s="55"/>
      <c r="B8" s="55"/>
      <c r="C8" s="55"/>
      <c r="D8" s="55"/>
      <c r="E8" s="55"/>
      <c r="F8" s="55"/>
      <c r="G8" s="55"/>
      <c r="H8" s="55"/>
      <c r="I8" s="55"/>
      <c r="J8" s="55"/>
      <c r="K8" s="729" t="s">
        <v>156</v>
      </c>
      <c r="L8" s="729"/>
      <c r="M8" s="729"/>
      <c r="N8" s="64"/>
      <c r="O8" s="730"/>
      <c r="P8" s="731"/>
      <c r="Q8" s="731"/>
      <c r="R8" s="731"/>
      <c r="S8" s="731"/>
      <c r="T8" s="731"/>
      <c r="U8" s="731"/>
      <c r="V8" s="731"/>
      <c r="W8" s="731"/>
    </row>
    <row r="9" spans="1:35" ht="14.25">
      <c r="A9" s="55"/>
      <c r="B9" s="55"/>
      <c r="C9" s="55"/>
      <c r="D9" s="55"/>
      <c r="E9" s="55"/>
      <c r="F9" s="55"/>
      <c r="G9" s="55"/>
      <c r="H9" s="55"/>
      <c r="I9" s="55"/>
      <c r="J9" s="55"/>
      <c r="K9" s="56"/>
      <c r="L9" s="56"/>
      <c r="M9" s="56"/>
      <c r="N9" s="57"/>
      <c r="O9" s="57"/>
      <c r="P9" s="57"/>
      <c r="Q9" s="57"/>
      <c r="R9" s="57"/>
      <c r="S9" s="57"/>
      <c r="T9" s="57"/>
      <c r="U9" s="57"/>
      <c r="V9" s="57"/>
      <c r="W9" s="57"/>
    </row>
    <row r="10" spans="1:35" ht="22.5" customHeight="1">
      <c r="A10" s="735" t="s">
        <v>333</v>
      </c>
      <c r="B10" s="736"/>
      <c r="C10" s="736"/>
      <c r="D10" s="736"/>
      <c r="E10" s="736"/>
      <c r="F10" s="736"/>
      <c r="G10" s="736"/>
      <c r="H10" s="736"/>
      <c r="I10" s="736"/>
      <c r="J10" s="736"/>
      <c r="K10" s="736"/>
      <c r="L10" s="736"/>
      <c r="M10" s="736"/>
      <c r="N10" s="736"/>
      <c r="O10" s="736"/>
      <c r="P10" s="736"/>
      <c r="Q10" s="736"/>
      <c r="R10" s="736"/>
      <c r="S10" s="736"/>
      <c r="T10" s="736"/>
      <c r="U10" s="736"/>
      <c r="V10" s="736"/>
      <c r="W10" s="736"/>
    </row>
    <row r="11" spans="1:35" ht="22.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736"/>
    </row>
    <row r="12" spans="1:35" ht="18" customHeight="1">
      <c r="A12" s="55"/>
      <c r="B12" s="55"/>
      <c r="C12" s="55"/>
      <c r="D12" s="55"/>
      <c r="E12" s="55"/>
      <c r="F12" s="55"/>
      <c r="G12" s="55"/>
      <c r="H12" s="55"/>
      <c r="I12" s="55"/>
      <c r="J12" s="55"/>
      <c r="K12" s="55"/>
      <c r="L12" s="55"/>
      <c r="M12" s="55"/>
      <c r="N12" s="55"/>
      <c r="O12" s="55"/>
      <c r="P12" s="55"/>
      <c r="Q12" s="55"/>
      <c r="R12" s="55"/>
      <c r="S12" s="55"/>
      <c r="T12" s="55"/>
      <c r="U12" s="55"/>
      <c r="V12" s="55"/>
      <c r="W12" s="55"/>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c r="Y13" s="53"/>
    </row>
    <row r="14" spans="1:35" ht="18.75" customHeight="1">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53"/>
      <c r="Y14" s="53"/>
    </row>
    <row r="15" spans="1:35" ht="31.5" customHeight="1">
      <c r="A15" s="59" t="s">
        <v>133</v>
      </c>
      <c r="B15" s="60" t="s">
        <v>233</v>
      </c>
      <c r="C15" s="60"/>
      <c r="D15" s="745">
        <v>0</v>
      </c>
      <c r="E15" s="745"/>
      <c r="F15" s="746">
        <v>0</v>
      </c>
      <c r="G15" s="746"/>
      <c r="H15" s="747" t="str">
        <f>IF(OR(D15=0,F15=0),"( 　　)",DATE('はじめに！'!E5+2018,D15,F15))</f>
        <v>( 　　)</v>
      </c>
      <c r="I15" s="747"/>
      <c r="J15" s="798">
        <v>0</v>
      </c>
      <c r="K15" s="798"/>
      <c r="L15" s="799">
        <v>0</v>
      </c>
      <c r="M15" s="799"/>
      <c r="N15" s="74" t="s">
        <v>150</v>
      </c>
      <c r="O15" s="798">
        <v>0</v>
      </c>
      <c r="P15" s="798"/>
      <c r="Q15" s="799">
        <v>0</v>
      </c>
      <c r="R15" s="799"/>
      <c r="S15" s="59"/>
      <c r="T15" s="59"/>
      <c r="U15" s="59"/>
      <c r="V15" s="59"/>
      <c r="W15" s="59"/>
      <c r="X15" s="53"/>
      <c r="Y15" s="53"/>
    </row>
    <row r="16" spans="1:35" ht="31.5" customHeight="1">
      <c r="A16" s="59"/>
      <c r="B16" s="59"/>
      <c r="C16" s="59"/>
      <c r="D16" s="59"/>
      <c r="E16" s="59"/>
      <c r="F16" s="59"/>
      <c r="G16" s="59"/>
      <c r="H16" s="59"/>
      <c r="I16" s="59"/>
      <c r="J16" s="59"/>
      <c r="K16" s="59"/>
      <c r="L16" s="59"/>
      <c r="M16" s="59"/>
      <c r="N16" s="59"/>
      <c r="O16" s="59"/>
      <c r="P16" s="65"/>
      <c r="Q16" s="65"/>
      <c r="R16" s="65"/>
      <c r="S16" s="59"/>
      <c r="T16" s="59"/>
      <c r="U16" s="59"/>
      <c r="V16" s="59"/>
      <c r="W16" s="59"/>
      <c r="X16" s="53"/>
      <c r="Y16" s="53"/>
    </row>
    <row r="17" spans="1:25" ht="31.5" customHeight="1">
      <c r="A17" s="55" t="s">
        <v>134</v>
      </c>
      <c r="B17" s="60" t="s">
        <v>157</v>
      </c>
      <c r="C17" s="60"/>
      <c r="D17" s="59"/>
      <c r="E17" s="59"/>
      <c r="F17" s="59"/>
      <c r="G17" s="59"/>
      <c r="H17" s="59"/>
      <c r="I17" s="59"/>
      <c r="J17" s="59"/>
      <c r="K17" s="59"/>
      <c r="L17" s="59"/>
      <c r="M17" s="59"/>
      <c r="N17" s="59"/>
      <c r="O17" s="59"/>
      <c r="P17" s="59"/>
      <c r="Q17" s="59"/>
      <c r="R17" s="59"/>
      <c r="S17" s="59"/>
      <c r="T17" s="59"/>
      <c r="U17" s="59"/>
      <c r="V17" s="59"/>
      <c r="W17" s="59"/>
      <c r="X17" s="53"/>
      <c r="Y17" s="53"/>
    </row>
    <row r="18" spans="1:25" ht="31.5" customHeight="1">
      <c r="A18" s="59"/>
      <c r="B18" s="55" t="s">
        <v>135</v>
      </c>
      <c r="C18" s="59" t="s">
        <v>262</v>
      </c>
      <c r="D18" s="59"/>
      <c r="E18" s="59"/>
      <c r="F18" s="59"/>
      <c r="G18" s="59"/>
      <c r="H18" s="59"/>
      <c r="I18" s="59"/>
      <c r="J18" s="59"/>
      <c r="K18" s="59"/>
      <c r="L18" s="59"/>
      <c r="M18" s="59"/>
      <c r="N18" s="59"/>
      <c r="O18" s="59"/>
      <c r="P18" s="59"/>
      <c r="Q18" s="59"/>
      <c r="R18" s="59"/>
      <c r="S18" s="59"/>
      <c r="T18" s="59"/>
      <c r="U18" s="59"/>
      <c r="V18" s="59"/>
      <c r="W18" s="59"/>
      <c r="X18" s="53"/>
      <c r="Y18" s="53"/>
    </row>
    <row r="19" spans="1:25" ht="31.5" customHeight="1">
      <c r="A19" s="59"/>
      <c r="B19" s="55"/>
      <c r="C19" s="140"/>
      <c r="D19" s="774" t="s">
        <v>245</v>
      </c>
      <c r="E19" s="775"/>
      <c r="F19" s="776"/>
      <c r="G19" s="141" t="s">
        <v>255</v>
      </c>
      <c r="H19" s="142"/>
      <c r="I19" s="142"/>
      <c r="J19" s="142" t="s">
        <v>256</v>
      </c>
      <c r="K19" s="142"/>
      <c r="L19" s="142"/>
      <c r="M19" s="142"/>
      <c r="N19" s="142" t="s">
        <v>257</v>
      </c>
      <c r="O19" s="137"/>
      <c r="P19" s="142" t="s">
        <v>258</v>
      </c>
      <c r="Q19" s="137"/>
      <c r="R19" s="142"/>
      <c r="S19" s="142"/>
      <c r="T19" s="142" t="s">
        <v>259</v>
      </c>
      <c r="U19" s="138"/>
      <c r="V19" s="59"/>
      <c r="W19" s="59"/>
      <c r="X19" s="53"/>
      <c r="Y19" s="53"/>
    </row>
    <row r="20" spans="1:25" ht="31.5" customHeight="1">
      <c r="A20" s="59"/>
      <c r="B20" s="55"/>
      <c r="C20" s="140"/>
      <c r="D20" s="777" t="s">
        <v>254</v>
      </c>
      <c r="E20" s="778"/>
      <c r="F20" s="779"/>
      <c r="G20" s="135"/>
      <c r="H20" s="136" t="s">
        <v>165</v>
      </c>
      <c r="I20" s="136"/>
      <c r="J20" s="136"/>
      <c r="K20" s="136" t="s">
        <v>166</v>
      </c>
      <c r="L20" s="139"/>
      <c r="M20" s="774" t="s">
        <v>246</v>
      </c>
      <c r="N20" s="775"/>
      <c r="O20" s="776"/>
      <c r="P20" s="135"/>
      <c r="Q20" s="136" t="s">
        <v>165</v>
      </c>
      <c r="R20" s="136"/>
      <c r="S20" s="136"/>
      <c r="T20" s="136" t="s">
        <v>166</v>
      </c>
      <c r="U20" s="139"/>
      <c r="V20" s="59"/>
      <c r="W20" s="59"/>
      <c r="X20" s="53"/>
      <c r="Y20" s="53"/>
    </row>
    <row r="21" spans="1:25" ht="31.5" customHeight="1">
      <c r="A21" s="59"/>
      <c r="B21" s="55"/>
      <c r="C21" s="143"/>
      <c r="D21" s="777" t="s">
        <v>260</v>
      </c>
      <c r="E21" s="778"/>
      <c r="F21" s="779"/>
      <c r="G21" s="135"/>
      <c r="H21" s="136" t="s">
        <v>165</v>
      </c>
      <c r="I21" s="136"/>
      <c r="J21" s="136"/>
      <c r="K21" s="136" t="s">
        <v>166</v>
      </c>
      <c r="L21" s="139"/>
      <c r="M21" s="145" t="s">
        <v>261</v>
      </c>
      <c r="N21" s="130"/>
      <c r="O21" s="130"/>
      <c r="P21" s="144"/>
      <c r="Q21" s="144"/>
      <c r="R21" s="144"/>
      <c r="S21" s="144"/>
      <c r="T21" s="144"/>
      <c r="U21" s="144"/>
      <c r="V21" s="59"/>
      <c r="W21" s="59"/>
      <c r="X21" s="53"/>
      <c r="Y21" s="53"/>
    </row>
    <row r="22" spans="1:25" ht="33.75" customHeight="1">
      <c r="A22" s="59"/>
      <c r="B22" s="129" t="s">
        <v>136</v>
      </c>
      <c r="C22" s="59" t="s">
        <v>237</v>
      </c>
      <c r="D22" s="59"/>
      <c r="E22" s="59"/>
      <c r="F22" s="59"/>
      <c r="G22" s="59"/>
      <c r="H22" s="59"/>
      <c r="I22" s="59"/>
      <c r="J22" s="59"/>
      <c r="K22" s="59"/>
      <c r="L22" s="59"/>
      <c r="M22" s="59"/>
      <c r="N22" s="59"/>
      <c r="O22" s="59"/>
      <c r="P22" s="59"/>
      <c r="Q22" s="59"/>
      <c r="R22" s="59"/>
      <c r="S22" s="59"/>
      <c r="T22" s="59"/>
      <c r="U22" s="59"/>
      <c r="V22" s="59"/>
      <c r="W22" s="59"/>
      <c r="X22" s="53"/>
      <c r="Y22" s="53"/>
    </row>
    <row r="23" spans="1:25" ht="33.75" customHeight="1">
      <c r="A23" s="59"/>
      <c r="B23" s="59"/>
      <c r="C23" s="59"/>
      <c r="D23" s="762" t="s">
        <v>218</v>
      </c>
      <c r="E23" s="762"/>
      <c r="F23" s="762"/>
      <c r="G23" s="762"/>
      <c r="H23" s="762"/>
      <c r="I23" s="762"/>
      <c r="J23" s="762" t="s">
        <v>137</v>
      </c>
      <c r="K23" s="762"/>
      <c r="L23" s="762"/>
      <c r="M23" s="762"/>
      <c r="N23" s="762"/>
      <c r="O23" s="763"/>
      <c r="P23" s="764" t="s">
        <v>142</v>
      </c>
      <c r="Q23" s="764"/>
      <c r="R23" s="764"/>
      <c r="S23" s="762"/>
      <c r="T23" s="762"/>
      <c r="U23" s="762"/>
      <c r="V23" s="59"/>
      <c r="W23" s="59"/>
      <c r="X23" s="53"/>
      <c r="Y23" s="53"/>
    </row>
    <row r="24" spans="1:25" ht="33.75" customHeight="1">
      <c r="A24" s="59"/>
      <c r="B24" s="59"/>
      <c r="C24" s="59"/>
      <c r="D24" s="716">
        <v>0</v>
      </c>
      <c r="E24" s="716"/>
      <c r="F24" s="716"/>
      <c r="G24" s="716"/>
      <c r="H24" s="716"/>
      <c r="I24" s="716"/>
      <c r="J24" s="716">
        <v>0</v>
      </c>
      <c r="K24" s="716"/>
      <c r="L24" s="716"/>
      <c r="M24" s="716"/>
      <c r="N24" s="716"/>
      <c r="O24" s="717"/>
      <c r="P24" s="760">
        <f>SUM(D24:O24)</f>
        <v>0</v>
      </c>
      <c r="Q24" s="760"/>
      <c r="R24" s="760"/>
      <c r="S24" s="761"/>
      <c r="T24" s="761"/>
      <c r="U24" s="761"/>
      <c r="V24" s="59"/>
      <c r="W24" s="59"/>
      <c r="X24" s="53"/>
      <c r="Y24" s="53"/>
    </row>
    <row r="25" spans="1:25" ht="33.75" customHeight="1" thickBot="1">
      <c r="A25" s="59"/>
      <c r="B25" s="59" t="s">
        <v>146</v>
      </c>
      <c r="C25" s="59" t="s">
        <v>247</v>
      </c>
      <c r="D25" s="59"/>
      <c r="E25" s="59"/>
      <c r="F25" s="59"/>
      <c r="G25" s="59"/>
      <c r="H25" s="59"/>
      <c r="I25" s="59"/>
      <c r="J25" s="59"/>
      <c r="K25" s="59"/>
      <c r="L25" s="59"/>
      <c r="M25" s="59"/>
      <c r="N25" s="59"/>
      <c r="O25" s="59"/>
      <c r="P25" s="59"/>
      <c r="Q25" s="59"/>
      <c r="R25" s="59"/>
      <c r="S25" s="59"/>
      <c r="T25" s="59"/>
      <c r="U25" s="59"/>
      <c r="V25" s="59"/>
      <c r="W25" s="59"/>
      <c r="X25" s="53"/>
      <c r="Y25" s="53"/>
    </row>
    <row r="26" spans="1:25" ht="33.75" customHeight="1" thickBot="1">
      <c r="A26" s="59"/>
      <c r="B26" s="59"/>
      <c r="C26" s="59"/>
      <c r="D26" s="795" t="s">
        <v>248</v>
      </c>
      <c r="E26" s="796"/>
      <c r="F26" s="796"/>
      <c r="G26" s="796"/>
      <c r="H26" s="796"/>
      <c r="I26" s="796"/>
      <c r="J26" s="796"/>
      <c r="K26" s="796"/>
      <c r="L26" s="797"/>
      <c r="M26" s="792" t="s">
        <v>249</v>
      </c>
      <c r="N26" s="793"/>
      <c r="O26" s="793"/>
      <c r="P26" s="793"/>
      <c r="Q26" s="793"/>
      <c r="R26" s="793"/>
      <c r="S26" s="793"/>
      <c r="T26" s="793"/>
      <c r="U26" s="794"/>
      <c r="V26" s="59"/>
      <c r="W26" s="59"/>
      <c r="X26" s="53"/>
      <c r="Y26" s="53"/>
    </row>
    <row r="27" spans="1:25" ht="33.75" customHeight="1">
      <c r="A27" s="59"/>
      <c r="B27" s="59"/>
      <c r="C27" s="59"/>
      <c r="D27" s="788">
        <v>0</v>
      </c>
      <c r="E27" s="789"/>
      <c r="F27" s="789"/>
      <c r="G27" s="789"/>
      <c r="H27" s="133" t="s">
        <v>250</v>
      </c>
      <c r="I27" s="790">
        <v>0</v>
      </c>
      <c r="J27" s="790"/>
      <c r="K27" s="790"/>
      <c r="L27" s="791"/>
      <c r="M27" s="788">
        <v>0</v>
      </c>
      <c r="N27" s="789"/>
      <c r="O27" s="789"/>
      <c r="P27" s="789"/>
      <c r="Q27" s="133" t="s">
        <v>250</v>
      </c>
      <c r="R27" s="790">
        <v>0</v>
      </c>
      <c r="S27" s="790"/>
      <c r="T27" s="790"/>
      <c r="U27" s="791"/>
      <c r="V27" s="59"/>
      <c r="W27" s="59"/>
      <c r="X27" s="53"/>
      <c r="Y27" s="53"/>
    </row>
    <row r="28" spans="1:25" ht="33.75" customHeight="1">
      <c r="A28" s="59"/>
      <c r="B28" s="59"/>
      <c r="C28" s="59"/>
      <c r="D28" s="780">
        <v>0</v>
      </c>
      <c r="E28" s="781"/>
      <c r="F28" s="781"/>
      <c r="G28" s="781"/>
      <c r="H28" s="131" t="s">
        <v>250</v>
      </c>
      <c r="I28" s="782">
        <v>0</v>
      </c>
      <c r="J28" s="782"/>
      <c r="K28" s="782"/>
      <c r="L28" s="783"/>
      <c r="M28" s="780">
        <v>0</v>
      </c>
      <c r="N28" s="781"/>
      <c r="O28" s="781"/>
      <c r="P28" s="781"/>
      <c r="Q28" s="131" t="s">
        <v>250</v>
      </c>
      <c r="R28" s="782">
        <v>0</v>
      </c>
      <c r="S28" s="782"/>
      <c r="T28" s="782"/>
      <c r="U28" s="783"/>
      <c r="V28" s="59"/>
      <c r="W28" s="59"/>
      <c r="X28" s="53"/>
      <c r="Y28" s="53"/>
    </row>
    <row r="29" spans="1:25" ht="33.75" customHeight="1">
      <c r="A29" s="59"/>
      <c r="B29" s="59"/>
      <c r="C29" s="59"/>
      <c r="D29" s="780">
        <v>0</v>
      </c>
      <c r="E29" s="781"/>
      <c r="F29" s="781"/>
      <c r="G29" s="781"/>
      <c r="H29" s="131" t="s">
        <v>250</v>
      </c>
      <c r="I29" s="782">
        <v>0</v>
      </c>
      <c r="J29" s="782"/>
      <c r="K29" s="782"/>
      <c r="L29" s="783"/>
      <c r="M29" s="780">
        <v>0</v>
      </c>
      <c r="N29" s="781"/>
      <c r="O29" s="781"/>
      <c r="P29" s="781"/>
      <c r="Q29" s="131" t="s">
        <v>250</v>
      </c>
      <c r="R29" s="782">
        <v>0</v>
      </c>
      <c r="S29" s="782"/>
      <c r="T29" s="782"/>
      <c r="U29" s="783"/>
      <c r="V29" s="59"/>
      <c r="W29" s="59"/>
      <c r="X29" s="53"/>
      <c r="Y29" s="53"/>
    </row>
    <row r="30" spans="1:25" ht="33.75" customHeight="1" thickBot="1">
      <c r="A30" s="59"/>
      <c r="B30" s="59"/>
      <c r="C30" s="59"/>
      <c r="D30" s="784">
        <v>0</v>
      </c>
      <c r="E30" s="785"/>
      <c r="F30" s="785"/>
      <c r="G30" s="785"/>
      <c r="H30" s="132" t="s">
        <v>250</v>
      </c>
      <c r="I30" s="786">
        <v>0</v>
      </c>
      <c r="J30" s="786"/>
      <c r="K30" s="786"/>
      <c r="L30" s="787"/>
      <c r="M30" s="784">
        <v>0</v>
      </c>
      <c r="N30" s="785"/>
      <c r="O30" s="785"/>
      <c r="P30" s="785"/>
      <c r="Q30" s="132" t="s">
        <v>250</v>
      </c>
      <c r="R30" s="786">
        <v>0</v>
      </c>
      <c r="S30" s="786"/>
      <c r="T30" s="786"/>
      <c r="U30" s="787"/>
      <c r="V30" s="59"/>
      <c r="W30" s="59"/>
      <c r="X30" s="53"/>
      <c r="Y30" s="53"/>
    </row>
    <row r="31" spans="1:25" ht="14.25">
      <c r="A31" s="59"/>
      <c r="B31" s="59"/>
      <c r="C31" s="59"/>
      <c r="D31" s="773" t="s">
        <v>251</v>
      </c>
      <c r="E31" s="773"/>
      <c r="F31" s="773"/>
      <c r="G31" s="773"/>
      <c r="H31" s="773"/>
      <c r="I31" s="773"/>
      <c r="J31" s="773"/>
      <c r="K31" s="773"/>
      <c r="L31" s="773"/>
      <c r="M31" s="773" t="s">
        <v>251</v>
      </c>
      <c r="N31" s="773"/>
      <c r="O31" s="773"/>
      <c r="P31" s="773"/>
      <c r="Q31" s="773"/>
      <c r="R31" s="773"/>
      <c r="S31" s="773"/>
      <c r="T31" s="773"/>
      <c r="U31" s="773"/>
      <c r="V31" s="59"/>
      <c r="W31" s="59"/>
      <c r="X31" s="53"/>
      <c r="Y31" s="53"/>
    </row>
    <row r="32" spans="1:25" ht="14.25">
      <c r="A32" s="59"/>
      <c r="B32" s="59"/>
      <c r="C32" s="59"/>
      <c r="D32" s="134"/>
      <c r="E32" s="130"/>
      <c r="F32" s="130"/>
      <c r="G32" s="130"/>
      <c r="H32" s="130"/>
      <c r="I32" s="130"/>
      <c r="J32" s="130"/>
      <c r="K32" s="130"/>
      <c r="L32" s="130"/>
      <c r="M32" s="134"/>
      <c r="N32" s="130"/>
      <c r="O32" s="130"/>
      <c r="P32" s="130"/>
      <c r="Q32" s="130"/>
      <c r="R32" s="130"/>
      <c r="S32" s="130"/>
      <c r="T32" s="130"/>
      <c r="U32" s="130"/>
      <c r="V32" s="59"/>
      <c r="W32" s="59"/>
      <c r="X32" s="53"/>
      <c r="Y32" s="53"/>
    </row>
    <row r="33" spans="1:25" ht="14.25">
      <c r="A33" s="59"/>
      <c r="B33" s="59"/>
      <c r="C33" s="59"/>
      <c r="D33" s="134" t="s">
        <v>252</v>
      </c>
      <c r="E33" s="130"/>
      <c r="F33" s="130"/>
      <c r="G33" s="130"/>
      <c r="H33" s="130"/>
      <c r="I33" s="130"/>
      <c r="J33" s="130"/>
      <c r="K33" s="130"/>
      <c r="L33" s="130"/>
      <c r="M33" s="130"/>
      <c r="N33" s="130"/>
      <c r="O33" s="130"/>
      <c r="P33" s="130"/>
      <c r="Q33" s="130"/>
      <c r="R33" s="130"/>
      <c r="S33" s="130"/>
      <c r="T33" s="130"/>
      <c r="U33" s="130"/>
      <c r="V33" s="59"/>
      <c r="W33" s="59"/>
      <c r="X33" s="53"/>
      <c r="Y33" s="53"/>
    </row>
    <row r="34" spans="1:25" ht="14.25">
      <c r="A34" s="59"/>
      <c r="B34" s="59"/>
      <c r="C34" s="59"/>
      <c r="D34" s="134" t="s">
        <v>253</v>
      </c>
      <c r="E34" s="130"/>
      <c r="F34" s="130"/>
      <c r="G34" s="130"/>
      <c r="H34" s="130"/>
      <c r="I34" s="130"/>
      <c r="J34" s="130"/>
      <c r="K34" s="130"/>
      <c r="L34" s="130"/>
      <c r="M34" s="130"/>
      <c r="N34" s="130"/>
      <c r="O34" s="130"/>
      <c r="P34" s="130"/>
      <c r="Q34" s="130"/>
      <c r="R34" s="130"/>
      <c r="S34" s="130"/>
      <c r="T34" s="130"/>
      <c r="U34" s="130"/>
      <c r="V34" s="59"/>
      <c r="W34" s="59"/>
      <c r="X34" s="53"/>
      <c r="Y34" s="53"/>
    </row>
    <row r="35" spans="1:25" ht="33.75" customHeight="1">
      <c r="A35" s="59" t="s">
        <v>138</v>
      </c>
      <c r="B35" s="59" t="s">
        <v>139</v>
      </c>
      <c r="C35" s="59"/>
      <c r="D35" s="59"/>
      <c r="E35" s="59"/>
      <c r="F35" s="59"/>
      <c r="G35" s="59"/>
      <c r="H35" s="59"/>
      <c r="I35" s="59"/>
      <c r="J35" s="59"/>
      <c r="K35" s="59"/>
      <c r="L35" s="59"/>
      <c r="M35" s="59"/>
      <c r="N35" s="59"/>
      <c r="O35" s="59"/>
      <c r="P35" s="59"/>
      <c r="Q35" s="59"/>
      <c r="R35" s="59"/>
      <c r="S35" s="59"/>
      <c r="T35" s="59"/>
      <c r="U35" s="59"/>
      <c r="V35" s="59"/>
      <c r="W35" s="59"/>
      <c r="X35" s="53"/>
      <c r="Y35" s="53"/>
    </row>
    <row r="36" spans="1:25" ht="22.5" customHeight="1">
      <c r="A36" s="59"/>
      <c r="B36" s="59" t="s">
        <v>135</v>
      </c>
      <c r="C36" s="59" t="s">
        <v>348</v>
      </c>
      <c r="D36" s="59"/>
      <c r="E36" s="59"/>
      <c r="F36" s="59"/>
      <c r="G36" s="59"/>
      <c r="H36" s="59"/>
      <c r="I36" s="59"/>
      <c r="J36" s="59"/>
      <c r="K36" s="59"/>
      <c r="L36" s="59"/>
      <c r="M36" s="59"/>
      <c r="N36" s="59"/>
      <c r="O36" s="59"/>
      <c r="P36" s="59"/>
      <c r="Q36" s="59"/>
      <c r="R36" s="59"/>
      <c r="S36" s="59"/>
      <c r="T36" s="59"/>
      <c r="U36" s="59"/>
      <c r="V36" s="59"/>
      <c r="W36" s="59"/>
      <c r="X36" s="53"/>
      <c r="Y36" s="53"/>
    </row>
    <row r="37" spans="1:25" ht="22.5" customHeight="1">
      <c r="A37" s="59"/>
      <c r="B37" s="59" t="s">
        <v>136</v>
      </c>
      <c r="C37" s="59" t="s">
        <v>265</v>
      </c>
      <c r="D37" s="59"/>
      <c r="E37" s="59"/>
      <c r="F37" s="59"/>
      <c r="G37" s="59"/>
      <c r="H37" s="59"/>
      <c r="I37" s="59"/>
      <c r="J37" s="59"/>
      <c r="K37" s="59"/>
      <c r="L37" s="59"/>
      <c r="M37" s="59"/>
      <c r="N37" s="59"/>
      <c r="O37" s="59"/>
      <c r="P37" s="59"/>
      <c r="Q37" s="59"/>
      <c r="R37" s="59"/>
      <c r="S37" s="59"/>
      <c r="T37" s="59"/>
      <c r="U37" s="59"/>
      <c r="V37" s="59"/>
      <c r="W37" s="59"/>
      <c r="X37" s="53"/>
      <c r="Y37" s="53"/>
    </row>
    <row r="38" spans="1:25" ht="18" customHeight="1">
      <c r="A38" s="54"/>
      <c r="B38" s="54"/>
      <c r="C38" s="54"/>
      <c r="D38" s="54"/>
      <c r="E38" s="54"/>
      <c r="F38" s="54"/>
      <c r="G38" s="54"/>
      <c r="H38" s="54"/>
      <c r="I38" s="54"/>
      <c r="J38" s="54"/>
      <c r="K38" s="54"/>
      <c r="L38" s="54"/>
      <c r="M38" s="54"/>
      <c r="N38" s="54"/>
      <c r="O38" s="54"/>
      <c r="P38" s="54"/>
      <c r="Q38" s="54"/>
      <c r="R38" s="54"/>
      <c r="S38" s="54"/>
      <c r="T38" s="54"/>
      <c r="U38" s="54"/>
      <c r="V38" s="54"/>
      <c r="W38" s="54"/>
    </row>
    <row r="39" spans="1:25" ht="18" customHeight="1">
      <c r="A39" s="51" t="s">
        <v>26</v>
      </c>
      <c r="B39" s="51"/>
      <c r="C39" s="51"/>
      <c r="D39" s="51"/>
      <c r="E39" s="51"/>
      <c r="F39" s="51"/>
      <c r="G39" s="51"/>
      <c r="H39" s="51"/>
      <c r="I39" s="51"/>
      <c r="J39" s="51"/>
      <c r="K39" s="51"/>
      <c r="L39" s="51"/>
      <c r="M39" s="51"/>
      <c r="N39" s="51"/>
      <c r="O39" s="128"/>
      <c r="P39" s="128"/>
      <c r="Q39" s="128"/>
      <c r="R39" s="128"/>
      <c r="S39" s="128"/>
      <c r="T39" s="128"/>
      <c r="U39" s="128"/>
      <c r="V39" s="51"/>
      <c r="W39" s="51"/>
    </row>
    <row r="40" spans="1:25" ht="33.75" customHeight="1" thickBot="1">
      <c r="A40" s="122"/>
      <c r="B40" s="72"/>
      <c r="C40" s="699" t="s">
        <v>242</v>
      </c>
      <c r="D40" s="699"/>
      <c r="E40" s="699"/>
      <c r="F40" s="699"/>
      <c r="G40" s="699"/>
      <c r="H40" s="699"/>
      <c r="I40" s="699"/>
      <c r="J40" s="699"/>
      <c r="K40" s="699"/>
      <c r="L40" s="699"/>
      <c r="M40" s="699"/>
      <c r="N40" s="699"/>
      <c r="O40" s="699"/>
      <c r="P40" s="127" t="s">
        <v>239</v>
      </c>
      <c r="Q40" s="698"/>
      <c r="R40" s="698"/>
      <c r="S40" s="698"/>
      <c r="T40" s="698"/>
      <c r="U40" s="698"/>
      <c r="V40" s="72"/>
      <c r="W40" s="72"/>
      <c r="X40" s="50"/>
    </row>
    <row r="41" spans="1:25" ht="38.25" customHeight="1" thickBot="1">
      <c r="A41" s="72"/>
      <c r="B41" s="72"/>
      <c r="C41" s="72"/>
      <c r="D41" s="121"/>
      <c r="E41" s="121"/>
      <c r="F41" s="124"/>
      <c r="G41" s="124"/>
      <c r="H41" s="124"/>
      <c r="I41" s="124"/>
      <c r="J41" s="124"/>
      <c r="K41" s="124"/>
      <c r="L41" s="698" t="s">
        <v>238</v>
      </c>
      <c r="M41" s="698"/>
      <c r="N41" s="698"/>
      <c r="O41" s="126"/>
      <c r="P41" s="126"/>
      <c r="Q41" s="126"/>
      <c r="R41" s="126"/>
      <c r="S41" s="126"/>
      <c r="T41" s="126"/>
      <c r="U41" s="126"/>
      <c r="V41" s="72"/>
      <c r="W41" s="72"/>
      <c r="X41" s="50"/>
    </row>
    <row r="42" spans="1:25" ht="14.25">
      <c r="A42" s="72"/>
      <c r="B42" s="72"/>
      <c r="C42" s="72"/>
      <c r="D42" s="121"/>
      <c r="E42" s="121"/>
      <c r="F42" s="124"/>
      <c r="G42" s="124"/>
      <c r="H42" s="124"/>
      <c r="I42" s="124"/>
      <c r="J42" s="124"/>
      <c r="K42" s="124"/>
      <c r="L42" s="125"/>
      <c r="M42" s="125"/>
      <c r="N42" s="125"/>
      <c r="O42" s="124"/>
      <c r="P42" s="124"/>
      <c r="Q42" s="124"/>
      <c r="R42" s="124"/>
      <c r="S42" s="124"/>
      <c r="T42" s="124"/>
      <c r="U42" s="124"/>
      <c r="V42" s="72"/>
      <c r="W42" s="72"/>
      <c r="X42" s="50"/>
    </row>
    <row r="206" spans="1:3" ht="18" customHeight="1">
      <c r="A206" s="49">
        <v>2020</v>
      </c>
      <c r="B206" s="49">
        <v>4</v>
      </c>
      <c r="C206" s="49">
        <v>1</v>
      </c>
    </row>
    <row r="207" spans="1:3" ht="18" customHeight="1">
      <c r="A207" s="49">
        <v>2021</v>
      </c>
      <c r="B207" s="49">
        <v>5</v>
      </c>
      <c r="C207" s="49">
        <v>2</v>
      </c>
    </row>
    <row r="208" spans="1:3" ht="18" customHeight="1">
      <c r="A208" s="49">
        <v>2022</v>
      </c>
      <c r="B208" s="49">
        <v>6</v>
      </c>
      <c r="C208" s="49">
        <v>3</v>
      </c>
    </row>
    <row r="209" spans="1:3" ht="18" customHeight="1">
      <c r="A209" s="49">
        <v>2023</v>
      </c>
      <c r="B209" s="49">
        <v>7</v>
      </c>
      <c r="C209" s="49">
        <v>4</v>
      </c>
    </row>
    <row r="210" spans="1:3" ht="18" customHeight="1">
      <c r="A210" s="49">
        <v>2024</v>
      </c>
      <c r="B210" s="49">
        <v>8</v>
      </c>
      <c r="C210" s="49">
        <v>5</v>
      </c>
    </row>
    <row r="211" spans="1:3" ht="18" customHeight="1">
      <c r="A211" s="49">
        <v>2025</v>
      </c>
      <c r="B211" s="49">
        <v>9</v>
      </c>
      <c r="C211" s="49">
        <v>6</v>
      </c>
    </row>
    <row r="212" spans="1:3" ht="18" customHeight="1">
      <c r="A212" s="49">
        <v>2026</v>
      </c>
      <c r="B212" s="49">
        <v>10</v>
      </c>
      <c r="C212" s="49">
        <v>7</v>
      </c>
    </row>
    <row r="213" spans="1:3" ht="18" customHeight="1">
      <c r="A213" s="49">
        <v>2027</v>
      </c>
      <c r="B213" s="49">
        <v>11</v>
      </c>
      <c r="C213" s="49">
        <v>8</v>
      </c>
    </row>
    <row r="214" spans="1:3" ht="18" customHeight="1">
      <c r="A214" s="49">
        <v>2028</v>
      </c>
      <c r="B214" s="49">
        <v>12</v>
      </c>
      <c r="C214" s="49">
        <v>9</v>
      </c>
    </row>
    <row r="215" spans="1:3" ht="18" customHeight="1">
      <c r="A215" s="49">
        <v>2029</v>
      </c>
      <c r="C215" s="49">
        <v>10</v>
      </c>
    </row>
    <row r="216" spans="1:3" ht="18" customHeight="1">
      <c r="A216" s="49">
        <v>2030</v>
      </c>
      <c r="C216" s="49">
        <v>11</v>
      </c>
    </row>
    <row r="217" spans="1:3" ht="18" customHeight="1">
      <c r="C217" s="49">
        <v>12</v>
      </c>
    </row>
    <row r="218" spans="1:3" ht="18" customHeight="1">
      <c r="C218" s="49">
        <v>13</v>
      </c>
    </row>
    <row r="219" spans="1:3" ht="18" customHeight="1">
      <c r="C219" s="49">
        <v>14</v>
      </c>
    </row>
    <row r="220" spans="1:3" ht="18" customHeight="1">
      <c r="C220" s="49">
        <v>15</v>
      </c>
    </row>
    <row r="221" spans="1:3" ht="18" customHeight="1">
      <c r="C221" s="49">
        <v>16</v>
      </c>
    </row>
    <row r="222" spans="1:3" ht="18" customHeight="1">
      <c r="C222" s="49">
        <v>17</v>
      </c>
    </row>
    <row r="223" spans="1:3" ht="18" customHeight="1">
      <c r="C223" s="49">
        <v>18</v>
      </c>
    </row>
    <row r="224" spans="1:3" ht="18" customHeight="1">
      <c r="C224" s="49">
        <v>19</v>
      </c>
    </row>
    <row r="225" spans="3:3" ht="18" customHeight="1">
      <c r="C225" s="49">
        <v>20</v>
      </c>
    </row>
    <row r="226" spans="3:3" ht="18" customHeight="1">
      <c r="C226" s="49">
        <v>21</v>
      </c>
    </row>
    <row r="227" spans="3:3" ht="18" customHeight="1">
      <c r="C227" s="49">
        <v>22</v>
      </c>
    </row>
    <row r="228" spans="3:3" ht="18" customHeight="1">
      <c r="C228" s="49">
        <v>23</v>
      </c>
    </row>
    <row r="229" spans="3:3" ht="18" customHeight="1">
      <c r="C229" s="49">
        <v>24</v>
      </c>
    </row>
    <row r="230" spans="3:3" ht="18" customHeight="1">
      <c r="C230" s="49">
        <v>25</v>
      </c>
    </row>
    <row r="231" spans="3:3" ht="18" customHeight="1">
      <c r="C231" s="49">
        <v>26</v>
      </c>
    </row>
    <row r="232" spans="3:3" ht="18" customHeight="1">
      <c r="C232" s="49">
        <v>27</v>
      </c>
    </row>
    <row r="233" spans="3:3" ht="18" customHeight="1">
      <c r="C233" s="49">
        <v>28</v>
      </c>
    </row>
    <row r="234" spans="3:3" ht="18" customHeight="1">
      <c r="C234" s="49">
        <v>29</v>
      </c>
    </row>
    <row r="235" spans="3:3" ht="18" customHeight="1">
      <c r="C235" s="49">
        <v>30</v>
      </c>
    </row>
    <row r="236" spans="3:3" ht="18" customHeight="1">
      <c r="C236" s="49">
        <v>31</v>
      </c>
    </row>
  </sheetData>
  <sheetProtection sheet="1" selectLockedCells="1"/>
  <mergeCells count="55">
    <mergeCell ref="K5:M5"/>
    <mergeCell ref="O5:W5"/>
    <mergeCell ref="D21:F21"/>
    <mergeCell ref="A1:W1"/>
    <mergeCell ref="Y1:Z2"/>
    <mergeCell ref="A2:W2"/>
    <mergeCell ref="P3:W3"/>
    <mergeCell ref="A4:L4"/>
    <mergeCell ref="K6:M6"/>
    <mergeCell ref="O6:W6"/>
    <mergeCell ref="K7:M7"/>
    <mergeCell ref="O7:W7"/>
    <mergeCell ref="K8:M8"/>
    <mergeCell ref="O8:W8"/>
    <mergeCell ref="D19:F19"/>
    <mergeCell ref="A10:W11"/>
    <mergeCell ref="A13:W13"/>
    <mergeCell ref="D15:E15"/>
    <mergeCell ref="F15:G15"/>
    <mergeCell ref="H15:I15"/>
    <mergeCell ref="J15:K15"/>
    <mergeCell ref="L15:M15"/>
    <mergeCell ref="O15:P15"/>
    <mergeCell ref="Q15:R15"/>
    <mergeCell ref="C40:O40"/>
    <mergeCell ref="Q40:U40"/>
    <mergeCell ref="L41:N41"/>
    <mergeCell ref="D23:I23"/>
    <mergeCell ref="J23:O23"/>
    <mergeCell ref="P23:U23"/>
    <mergeCell ref="D24:I24"/>
    <mergeCell ref="J24:O24"/>
    <mergeCell ref="P24:U24"/>
    <mergeCell ref="D27:G27"/>
    <mergeCell ref="I27:L27"/>
    <mergeCell ref="D28:G28"/>
    <mergeCell ref="I28:L28"/>
    <mergeCell ref="D26:L26"/>
    <mergeCell ref="M30:P30"/>
    <mergeCell ref="R30:U30"/>
    <mergeCell ref="M31:U31"/>
    <mergeCell ref="D31:L31"/>
    <mergeCell ref="M20:O20"/>
    <mergeCell ref="D20:F20"/>
    <mergeCell ref="D29:G29"/>
    <mergeCell ref="I29:L29"/>
    <mergeCell ref="D30:G30"/>
    <mergeCell ref="I30:L30"/>
    <mergeCell ref="M27:P27"/>
    <mergeCell ref="R27:U27"/>
    <mergeCell ref="M28:P28"/>
    <mergeCell ref="R28:U28"/>
    <mergeCell ref="M29:P29"/>
    <mergeCell ref="R29:U29"/>
    <mergeCell ref="M26:U26"/>
  </mergeCells>
  <phoneticPr fontId="2"/>
  <conditionalFormatting sqref="A1:W1">
    <cfRule type="containsText" dxfId="59" priority="4" operator="containsText" text="実施">
      <formula>NOT(ISERROR(SEARCH("実施",A1)))</formula>
    </cfRule>
  </conditionalFormatting>
  <conditionalFormatting sqref="Q16">
    <cfRule type="beginsWith" dxfId="58" priority="3" operator="beginsWith" text="分">
      <formula>LEFT(Q16,LEN("分"))="分"</formula>
    </cfRule>
  </conditionalFormatting>
  <conditionalFormatting sqref="F15 D15">
    <cfRule type="cellIs" dxfId="57" priority="2" operator="notEqual">
      <formula>0</formula>
    </cfRule>
  </conditionalFormatting>
  <conditionalFormatting sqref="O5:W5">
    <cfRule type="containsText" dxfId="56" priority="1" operator="containsText" text="利用申込書の「はじめに！」シートからコピーして">
      <formula>NOT(ISERROR(SEARCH("利用申込書の「はじめに！」シートからコピーして",O5)))</formula>
    </cfRule>
  </conditionalFormatting>
  <dataValidations count="4">
    <dataValidation type="whole" allowBlank="1" showInputMessage="1" showErrorMessage="1" promptTitle="数字のみを入力してください。" prompt="9:00~16:59の範囲で入力してください。" sqref="J15 O15" xr:uid="{B6C27B00-0A72-4E8F-8CE4-863E37554072}">
      <formula1>0</formula1>
      <formula2>16</formula2>
    </dataValidation>
    <dataValidation type="whole" allowBlank="1" showInputMessage="1" showErrorMessage="1" promptTitle="数字のみを入力してください。" prompt="9:00~16:59の間で入力してください。" sqref="L15 Q15" xr:uid="{B08D088D-9D2A-4DEE-877E-E2F857130253}">
      <formula1>0</formula1>
      <formula2>59</formula2>
    </dataValidation>
    <dataValidation type="list" allowBlank="1" showInputMessage="1" showErrorMessage="1" sqref="Q16" xr:uid="{C3C97704-CC19-4B25-AAD1-2E201D2FFF3C}">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A27A3670-923F-4389-B39E-67127181F26D}">
      <formula1>0</formula1>
    </dataValidation>
  </dataValidations>
  <hyperlinks>
    <hyperlink ref="Y1:Y2" location="'はじめに！'!A1" display="'はじめに！'!A1" xr:uid="{BD9A52DD-70B0-4A06-ABC1-20A72573CAE0}"/>
  </hyperlinks>
  <printOptions horizontalCentered="1" verticalCentered="1"/>
  <pageMargins left="0.23622047244094491" right="0.23622047244094491" top="0.74803149606299213" bottom="0.74803149606299213" header="0.31496062992125984" footer="0.31496062992125984"/>
  <pageSetup paperSize="9" scale="8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25" r:id="rId4" name="Check Box 29">
              <controlPr defaultSize="0" autoFill="0" autoLine="0" autoPict="0">
                <anchor moveWithCells="1">
                  <from>
                    <xdr:col>6</xdr:col>
                    <xdr:colOff>85725</xdr:colOff>
                    <xdr:row>19</xdr:row>
                    <xdr:rowOff>0</xdr:rowOff>
                  </from>
                  <to>
                    <xdr:col>7</xdr:col>
                    <xdr:colOff>114300</xdr:colOff>
                    <xdr:row>20</xdr:row>
                    <xdr:rowOff>0</xdr:rowOff>
                  </to>
                </anchor>
              </controlPr>
            </control>
          </mc:Choice>
        </mc:AlternateContent>
        <mc:AlternateContent xmlns:mc="http://schemas.openxmlformats.org/markup-compatibility/2006">
          <mc:Choice Requires="x14">
            <control shapeId="29726" r:id="rId5" name="Check Box 30">
              <controlPr defaultSize="0" autoFill="0" autoLine="0" autoPict="0">
                <anchor moveWithCells="1">
                  <from>
                    <xdr:col>9</xdr:col>
                    <xdr:colOff>85725</xdr:colOff>
                    <xdr:row>19</xdr:row>
                    <xdr:rowOff>0</xdr:rowOff>
                  </from>
                  <to>
                    <xdr:col>10</xdr:col>
                    <xdr:colOff>114300</xdr:colOff>
                    <xdr:row>20</xdr:row>
                    <xdr:rowOff>0</xdr:rowOff>
                  </to>
                </anchor>
              </controlPr>
            </control>
          </mc:Choice>
        </mc:AlternateContent>
        <mc:AlternateContent xmlns:mc="http://schemas.openxmlformats.org/markup-compatibility/2006">
          <mc:Choice Requires="x14">
            <control shapeId="29727" r:id="rId6" name="Check Box 31">
              <controlPr defaultSize="0" autoFill="0" autoLine="0" autoPict="0">
                <anchor moveWithCells="1">
                  <from>
                    <xdr:col>15</xdr:col>
                    <xdr:colOff>85725</xdr:colOff>
                    <xdr:row>19</xdr:row>
                    <xdr:rowOff>0</xdr:rowOff>
                  </from>
                  <to>
                    <xdr:col>16</xdr:col>
                    <xdr:colOff>114300</xdr:colOff>
                    <xdr:row>20</xdr:row>
                    <xdr:rowOff>0</xdr:rowOff>
                  </to>
                </anchor>
              </controlPr>
            </control>
          </mc:Choice>
        </mc:AlternateContent>
        <mc:AlternateContent xmlns:mc="http://schemas.openxmlformats.org/markup-compatibility/2006">
          <mc:Choice Requires="x14">
            <control shapeId="29728" r:id="rId7" name="Check Box 32">
              <controlPr defaultSize="0" autoFill="0" autoLine="0" autoPict="0">
                <anchor moveWithCells="1">
                  <from>
                    <xdr:col>18</xdr:col>
                    <xdr:colOff>85725</xdr:colOff>
                    <xdr:row>19</xdr:row>
                    <xdr:rowOff>0</xdr:rowOff>
                  </from>
                  <to>
                    <xdr:col>19</xdr:col>
                    <xdr:colOff>114300</xdr:colOff>
                    <xdr:row>20</xdr:row>
                    <xdr:rowOff>0</xdr:rowOff>
                  </to>
                </anchor>
              </controlPr>
            </control>
          </mc:Choice>
        </mc:AlternateContent>
        <mc:AlternateContent xmlns:mc="http://schemas.openxmlformats.org/markup-compatibility/2006">
          <mc:Choice Requires="x14">
            <control shapeId="29729" r:id="rId8" name="Check Box 33">
              <controlPr defaultSize="0" autoFill="0" autoLine="0" autoPict="0">
                <anchor moveWithCells="1">
                  <from>
                    <xdr:col>6</xdr:col>
                    <xdr:colOff>0</xdr:colOff>
                    <xdr:row>18</xdr:row>
                    <xdr:rowOff>0</xdr:rowOff>
                  </from>
                  <to>
                    <xdr:col>7</xdr:col>
                    <xdr:colOff>28575</xdr:colOff>
                    <xdr:row>19</xdr:row>
                    <xdr:rowOff>0</xdr:rowOff>
                  </to>
                </anchor>
              </controlPr>
            </control>
          </mc:Choice>
        </mc:AlternateContent>
        <mc:AlternateContent xmlns:mc="http://schemas.openxmlformats.org/markup-compatibility/2006">
          <mc:Choice Requires="x14">
            <control shapeId="29730" r:id="rId9" name="Check Box 34">
              <controlPr defaultSize="0" autoFill="0" autoLine="0" autoPict="0">
                <anchor moveWithCells="1">
                  <from>
                    <xdr:col>9</xdr:col>
                    <xdr:colOff>0</xdr:colOff>
                    <xdr:row>18</xdr:row>
                    <xdr:rowOff>0</xdr:rowOff>
                  </from>
                  <to>
                    <xdr:col>10</xdr:col>
                    <xdr:colOff>28575</xdr:colOff>
                    <xdr:row>19</xdr:row>
                    <xdr:rowOff>0</xdr:rowOff>
                  </to>
                </anchor>
              </controlPr>
            </control>
          </mc:Choice>
        </mc:AlternateContent>
        <mc:AlternateContent xmlns:mc="http://schemas.openxmlformats.org/markup-compatibility/2006">
          <mc:Choice Requires="x14">
            <control shapeId="29731" r:id="rId10" name="Check Box 35">
              <controlPr defaultSize="0" autoFill="0" autoLine="0" autoPict="0">
                <anchor moveWithCells="1">
                  <from>
                    <xdr:col>12</xdr:col>
                    <xdr:colOff>209550</xdr:colOff>
                    <xdr:row>18</xdr:row>
                    <xdr:rowOff>0</xdr:rowOff>
                  </from>
                  <to>
                    <xdr:col>13</xdr:col>
                    <xdr:colOff>238125</xdr:colOff>
                    <xdr:row>19</xdr:row>
                    <xdr:rowOff>0</xdr:rowOff>
                  </to>
                </anchor>
              </controlPr>
            </control>
          </mc:Choice>
        </mc:AlternateContent>
        <mc:AlternateContent xmlns:mc="http://schemas.openxmlformats.org/markup-compatibility/2006">
          <mc:Choice Requires="x14">
            <control shapeId="29732" r:id="rId11" name="Check Box 36">
              <controlPr defaultSize="0" autoFill="0" autoLine="0" autoPict="0">
                <anchor moveWithCells="1">
                  <from>
                    <xdr:col>14</xdr:col>
                    <xdr:colOff>200025</xdr:colOff>
                    <xdr:row>18</xdr:row>
                    <xdr:rowOff>0</xdr:rowOff>
                  </from>
                  <to>
                    <xdr:col>15</xdr:col>
                    <xdr:colOff>228600</xdr:colOff>
                    <xdr:row>19</xdr:row>
                    <xdr:rowOff>0</xdr:rowOff>
                  </to>
                </anchor>
              </controlPr>
            </control>
          </mc:Choice>
        </mc:AlternateContent>
        <mc:AlternateContent xmlns:mc="http://schemas.openxmlformats.org/markup-compatibility/2006">
          <mc:Choice Requires="x14">
            <control shapeId="29733" r:id="rId12" name="Check Box 37">
              <controlPr defaultSize="0" autoFill="0" autoLine="0" autoPict="0">
                <anchor moveWithCells="1">
                  <from>
                    <xdr:col>18</xdr:col>
                    <xdr:colOff>209550</xdr:colOff>
                    <xdr:row>18</xdr:row>
                    <xdr:rowOff>0</xdr:rowOff>
                  </from>
                  <to>
                    <xdr:col>19</xdr:col>
                    <xdr:colOff>238125</xdr:colOff>
                    <xdr:row>19</xdr:row>
                    <xdr:rowOff>0</xdr:rowOff>
                  </to>
                </anchor>
              </controlPr>
            </control>
          </mc:Choice>
        </mc:AlternateContent>
        <mc:AlternateContent xmlns:mc="http://schemas.openxmlformats.org/markup-compatibility/2006">
          <mc:Choice Requires="x14">
            <control shapeId="29734" r:id="rId13" name="Check Box 38">
              <controlPr defaultSize="0" autoFill="0" autoLine="0" autoPict="0">
                <anchor moveWithCells="1">
                  <from>
                    <xdr:col>6</xdr:col>
                    <xdr:colOff>85725</xdr:colOff>
                    <xdr:row>20</xdr:row>
                    <xdr:rowOff>0</xdr:rowOff>
                  </from>
                  <to>
                    <xdr:col>7</xdr:col>
                    <xdr:colOff>114300</xdr:colOff>
                    <xdr:row>20</xdr:row>
                    <xdr:rowOff>400050</xdr:rowOff>
                  </to>
                </anchor>
              </controlPr>
            </control>
          </mc:Choice>
        </mc:AlternateContent>
        <mc:AlternateContent xmlns:mc="http://schemas.openxmlformats.org/markup-compatibility/2006">
          <mc:Choice Requires="x14">
            <control shapeId="29735" r:id="rId14" name="Check Box 39">
              <controlPr defaultSize="0" autoFill="0" autoLine="0" autoPict="0">
                <anchor moveWithCells="1">
                  <from>
                    <xdr:col>9</xdr:col>
                    <xdr:colOff>85725</xdr:colOff>
                    <xdr:row>20</xdr:row>
                    <xdr:rowOff>0</xdr:rowOff>
                  </from>
                  <to>
                    <xdr:col>10</xdr:col>
                    <xdr:colOff>114300</xdr:colOff>
                    <xdr:row>20</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5F2E-83D1-4587-AF35-706D372014DA}">
  <sheetPr codeName="Sheet10">
    <tabColor rgb="FF0070C0"/>
    <pageSetUpPr fitToPage="1"/>
  </sheetPr>
  <dimension ref="A1:AI234"/>
  <sheetViews>
    <sheetView view="pageBreakPreview" zoomScaleNormal="100" zoomScaleSheetLayoutView="100" workbookViewId="0">
      <selection activeCell="O6" sqref="O6:W6"/>
    </sheetView>
  </sheetViews>
  <sheetFormatPr defaultColWidth="9.33203125" defaultRowHeight="18" customHeight="1"/>
  <cols>
    <col min="1" max="23" width="4.83203125" style="148" customWidth="1"/>
    <col min="24" max="24" width="9.33203125" style="148"/>
    <col min="25" max="25" width="9.33203125" style="53"/>
    <col min="26" max="16384" width="9.33203125" style="148"/>
  </cols>
  <sheetData>
    <row r="1" spans="1:35" ht="14.25" customHeight="1">
      <c r="A1" s="616" t="str">
        <f>IF('はじめに！'!M38=TRUE,"","実施を希望されていません。希望の場合は、「はじめに！」シートの実施希望欄に✔を入れてください。")</f>
        <v>実施を希望されていません。希望の場合は、「はじめに！」シートの実施希望欄に✔を入れてください。</v>
      </c>
      <c r="B1" s="617"/>
      <c r="C1" s="617"/>
      <c r="D1" s="617"/>
      <c r="E1" s="617"/>
      <c r="F1" s="617"/>
      <c r="G1" s="617"/>
      <c r="H1" s="617"/>
      <c r="I1" s="617"/>
      <c r="J1" s="617"/>
      <c r="K1" s="617"/>
      <c r="L1" s="617"/>
      <c r="M1" s="617"/>
      <c r="N1" s="617"/>
      <c r="O1" s="617"/>
      <c r="P1" s="617"/>
      <c r="Q1" s="617"/>
      <c r="R1" s="617"/>
      <c r="S1" s="617"/>
      <c r="T1" s="617"/>
      <c r="U1" s="617"/>
      <c r="V1" s="617"/>
      <c r="W1" s="617"/>
      <c r="Y1" s="690" t="s">
        <v>163</v>
      </c>
      <c r="Z1" s="691"/>
    </row>
    <row r="2" spans="1:35" ht="19.5" thickBot="1">
      <c r="A2" s="811" t="s">
        <v>268</v>
      </c>
      <c r="B2" s="811"/>
      <c r="C2" s="811"/>
      <c r="D2" s="811"/>
      <c r="E2" s="811"/>
      <c r="F2" s="811"/>
      <c r="G2" s="811"/>
      <c r="H2" s="811"/>
      <c r="I2" s="811"/>
      <c r="J2" s="811"/>
      <c r="K2" s="811"/>
      <c r="L2" s="811"/>
      <c r="M2" s="811"/>
      <c r="N2" s="811"/>
      <c r="O2" s="811"/>
      <c r="P2" s="811"/>
      <c r="Q2" s="811"/>
      <c r="R2" s="811"/>
      <c r="S2" s="811"/>
      <c r="T2" s="811"/>
      <c r="U2" s="811"/>
      <c r="V2" s="811"/>
      <c r="W2" s="811"/>
      <c r="Y2" s="692"/>
      <c r="Z2" s="693"/>
    </row>
    <row r="3" spans="1:35" ht="14.25">
      <c r="A3" s="160"/>
      <c r="B3" s="160"/>
      <c r="C3" s="160"/>
      <c r="D3" s="160"/>
      <c r="E3" s="160"/>
      <c r="F3" s="160"/>
      <c r="G3" s="160"/>
      <c r="H3" s="160"/>
      <c r="I3" s="160"/>
      <c r="J3" s="160"/>
      <c r="K3" s="160"/>
      <c r="L3" s="160"/>
      <c r="M3" s="160"/>
      <c r="N3" s="160"/>
      <c r="O3" s="160"/>
      <c r="P3" s="812" t="str">
        <f>IF('はじめに！'!H4="","令和　　　年　　　月　　　日",'はじめに！'!H4)</f>
        <v>令和　　　年　　　月　　　日</v>
      </c>
      <c r="Q3" s="812"/>
      <c r="R3" s="812"/>
      <c r="S3" s="812"/>
      <c r="T3" s="812"/>
      <c r="U3" s="812"/>
      <c r="V3" s="812"/>
      <c r="W3" s="812"/>
      <c r="AF3" s="165"/>
      <c r="AG3" s="165"/>
      <c r="AH3" s="165"/>
      <c r="AI3" s="165"/>
    </row>
    <row r="4" spans="1:35" ht="14.25">
      <c r="A4" s="813" t="s">
        <v>24</v>
      </c>
      <c r="B4" s="813"/>
      <c r="C4" s="813"/>
      <c r="D4" s="813"/>
      <c r="E4" s="813"/>
      <c r="F4" s="813"/>
      <c r="G4" s="813"/>
      <c r="H4" s="813"/>
      <c r="I4" s="813"/>
      <c r="J4" s="813"/>
      <c r="K4" s="813"/>
      <c r="L4" s="813"/>
      <c r="M4" s="160"/>
      <c r="N4" s="160"/>
      <c r="O4" s="160"/>
      <c r="P4" s="160"/>
      <c r="Q4" s="160"/>
      <c r="R4" s="160"/>
      <c r="S4" s="160"/>
      <c r="T4" s="160"/>
      <c r="U4" s="160"/>
      <c r="V4" s="160"/>
      <c r="W4" s="160"/>
      <c r="AF4" s="165"/>
      <c r="AG4" s="165"/>
      <c r="AH4" s="165"/>
      <c r="AI4" s="165"/>
    </row>
    <row r="5" spans="1:35" ht="14.25">
      <c r="A5" s="160"/>
      <c r="B5" s="160"/>
      <c r="C5" s="160"/>
      <c r="D5" s="160"/>
      <c r="E5" s="160"/>
      <c r="F5" s="160"/>
      <c r="G5" s="160"/>
      <c r="H5" s="160"/>
      <c r="I5" s="160"/>
      <c r="J5" s="160"/>
      <c r="K5" s="808" t="s">
        <v>25</v>
      </c>
      <c r="L5" s="808"/>
      <c r="M5" s="808"/>
      <c r="N5" s="164"/>
      <c r="O5" s="809" t="str">
        <f>IF('はじめに！'!C9="","",'はじめに！'!C9)</f>
        <v/>
      </c>
      <c r="P5" s="810"/>
      <c r="Q5" s="810"/>
      <c r="R5" s="810"/>
      <c r="S5" s="810"/>
      <c r="T5" s="810"/>
      <c r="U5" s="810"/>
      <c r="V5" s="810"/>
      <c r="W5" s="810"/>
      <c r="AF5" s="165"/>
      <c r="AG5" s="165"/>
      <c r="AH5" s="165"/>
      <c r="AI5" s="165"/>
    </row>
    <row r="6" spans="1:35" ht="14.25">
      <c r="A6" s="160"/>
      <c r="B6" s="160"/>
      <c r="C6" s="160"/>
      <c r="D6" s="160"/>
      <c r="E6" s="160"/>
      <c r="F6" s="160"/>
      <c r="G6" s="160"/>
      <c r="H6" s="160"/>
      <c r="I6" s="160"/>
      <c r="J6" s="160"/>
      <c r="K6" s="808" t="s">
        <v>154</v>
      </c>
      <c r="L6" s="808"/>
      <c r="M6" s="808"/>
      <c r="N6" s="164"/>
      <c r="O6" s="730"/>
      <c r="P6" s="731"/>
      <c r="Q6" s="731"/>
      <c r="R6" s="731"/>
      <c r="S6" s="731"/>
      <c r="T6" s="731"/>
      <c r="U6" s="731"/>
      <c r="V6" s="731"/>
      <c r="W6" s="731"/>
    </row>
    <row r="7" spans="1:35" ht="14.25">
      <c r="A7" s="160"/>
      <c r="B7" s="160"/>
      <c r="C7" s="160"/>
      <c r="D7" s="160"/>
      <c r="E7" s="160"/>
      <c r="F7" s="160"/>
      <c r="G7" s="160"/>
      <c r="H7" s="160"/>
      <c r="I7" s="160"/>
      <c r="J7" s="160"/>
      <c r="K7" s="808" t="s">
        <v>155</v>
      </c>
      <c r="L7" s="808"/>
      <c r="M7" s="808"/>
      <c r="N7" s="164"/>
      <c r="O7" s="730"/>
      <c r="P7" s="731"/>
      <c r="Q7" s="731"/>
      <c r="R7" s="731"/>
      <c r="S7" s="731"/>
      <c r="T7" s="731"/>
      <c r="U7" s="731"/>
      <c r="V7" s="731"/>
      <c r="W7" s="731"/>
    </row>
    <row r="8" spans="1:35" ht="14.25">
      <c r="A8" s="160"/>
      <c r="B8" s="160"/>
      <c r="C8" s="160"/>
      <c r="D8" s="160"/>
      <c r="E8" s="160"/>
      <c r="F8" s="160"/>
      <c r="G8" s="160"/>
      <c r="H8" s="160"/>
      <c r="I8" s="160"/>
      <c r="J8" s="160"/>
      <c r="K8" s="808" t="s">
        <v>156</v>
      </c>
      <c r="L8" s="808"/>
      <c r="M8" s="808"/>
      <c r="N8" s="164"/>
      <c r="O8" s="730"/>
      <c r="P8" s="731"/>
      <c r="Q8" s="731"/>
      <c r="R8" s="731"/>
      <c r="S8" s="731"/>
      <c r="T8" s="731"/>
      <c r="U8" s="731"/>
      <c r="V8" s="731"/>
      <c r="W8" s="731"/>
    </row>
    <row r="9" spans="1:35" ht="14.25">
      <c r="A9" s="160"/>
      <c r="B9" s="160"/>
      <c r="C9" s="160"/>
      <c r="D9" s="160"/>
      <c r="E9" s="160"/>
      <c r="F9" s="160"/>
      <c r="G9" s="160"/>
      <c r="H9" s="160"/>
      <c r="I9" s="160"/>
      <c r="J9" s="160"/>
      <c r="K9" s="163"/>
      <c r="L9" s="163"/>
      <c r="M9" s="163"/>
      <c r="N9" s="162"/>
      <c r="O9" s="162"/>
      <c r="P9" s="162"/>
      <c r="Q9" s="162"/>
      <c r="R9" s="162"/>
      <c r="S9" s="162"/>
      <c r="T9" s="162"/>
      <c r="U9" s="162"/>
      <c r="V9" s="162"/>
      <c r="W9" s="162"/>
    </row>
    <row r="10" spans="1:35" ht="22.5" customHeight="1">
      <c r="A10" s="805" t="s">
        <v>267</v>
      </c>
      <c r="B10" s="805"/>
      <c r="C10" s="805"/>
      <c r="D10" s="805"/>
      <c r="E10" s="805"/>
      <c r="F10" s="805"/>
      <c r="G10" s="805"/>
      <c r="H10" s="805"/>
      <c r="I10" s="805"/>
      <c r="J10" s="805"/>
      <c r="K10" s="805"/>
      <c r="L10" s="805"/>
      <c r="M10" s="805"/>
      <c r="N10" s="805"/>
      <c r="O10" s="805"/>
      <c r="P10" s="805"/>
      <c r="Q10" s="805"/>
      <c r="R10" s="805"/>
      <c r="S10" s="805"/>
      <c r="T10" s="805"/>
      <c r="U10" s="805"/>
      <c r="V10" s="805"/>
      <c r="W10" s="805"/>
    </row>
    <row r="11" spans="1:35" ht="22.5" customHeight="1">
      <c r="A11" s="805"/>
      <c r="B11" s="805"/>
      <c r="C11" s="805"/>
      <c r="D11" s="805"/>
      <c r="E11" s="805"/>
      <c r="F11" s="805"/>
      <c r="G11" s="805"/>
      <c r="H11" s="805"/>
      <c r="I11" s="805"/>
      <c r="J11" s="805"/>
      <c r="K11" s="805"/>
      <c r="L11" s="805"/>
      <c r="M11" s="805"/>
      <c r="N11" s="805"/>
      <c r="O11" s="805"/>
      <c r="P11" s="805"/>
      <c r="Q11" s="805"/>
      <c r="R11" s="805"/>
      <c r="S11" s="805"/>
      <c r="T11" s="805"/>
      <c r="U11" s="805"/>
      <c r="V11" s="805"/>
      <c r="W11" s="805"/>
    </row>
    <row r="12" spans="1:35" ht="18" customHeight="1">
      <c r="A12" s="160"/>
      <c r="B12" s="160"/>
      <c r="C12" s="160"/>
      <c r="D12" s="160"/>
      <c r="E12" s="160"/>
      <c r="F12" s="160"/>
      <c r="G12" s="160"/>
      <c r="H12" s="160"/>
      <c r="I12" s="160"/>
      <c r="J12" s="160"/>
      <c r="K12" s="160"/>
      <c r="L12" s="160"/>
      <c r="M12" s="160"/>
      <c r="N12" s="160"/>
      <c r="O12" s="160"/>
      <c r="P12" s="160"/>
      <c r="Q12" s="160"/>
      <c r="R12" s="160"/>
      <c r="S12" s="160"/>
      <c r="T12" s="160"/>
      <c r="U12" s="160"/>
      <c r="V12" s="160"/>
      <c r="W12" s="160"/>
    </row>
    <row r="13" spans="1:35" ht="18.75" customHeight="1">
      <c r="A13" s="772" t="s">
        <v>131</v>
      </c>
      <c r="B13" s="772"/>
      <c r="C13" s="772"/>
      <c r="D13" s="772"/>
      <c r="E13" s="772"/>
      <c r="F13" s="772"/>
      <c r="G13" s="772"/>
      <c r="H13" s="772"/>
      <c r="I13" s="772"/>
      <c r="J13" s="772"/>
      <c r="K13" s="772"/>
      <c r="L13" s="772"/>
      <c r="M13" s="772"/>
      <c r="N13" s="772"/>
      <c r="O13" s="772"/>
      <c r="P13" s="772"/>
      <c r="Q13" s="772"/>
      <c r="R13" s="772"/>
      <c r="S13" s="772"/>
      <c r="T13" s="772"/>
      <c r="U13" s="772"/>
      <c r="V13" s="772"/>
      <c r="W13" s="772"/>
      <c r="X13" s="53"/>
    </row>
    <row r="14" spans="1:35" ht="18.75" customHeight="1">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53"/>
    </row>
    <row r="15" spans="1:35" ht="31.5" customHeight="1">
      <c r="A15" s="59" t="s">
        <v>133</v>
      </c>
      <c r="B15" s="59" t="s">
        <v>233</v>
      </c>
      <c r="C15" s="59"/>
      <c r="D15" s="575">
        <v>0</v>
      </c>
      <c r="E15" s="575"/>
      <c r="F15" s="576">
        <v>0</v>
      </c>
      <c r="G15" s="576"/>
      <c r="H15" s="577" t="str">
        <f>IF(OR(D15=0,F15=0),"( 　　)",DATE('はじめに！'!E5+2018,D15,F15))</f>
        <v>( 　　)</v>
      </c>
      <c r="I15" s="577"/>
      <c r="J15" s="806">
        <v>0</v>
      </c>
      <c r="K15" s="806"/>
      <c r="L15" s="807">
        <v>0</v>
      </c>
      <c r="M15" s="807"/>
      <c r="N15" s="59" t="s">
        <v>150</v>
      </c>
      <c r="O15" s="806">
        <v>0</v>
      </c>
      <c r="P15" s="806"/>
      <c r="Q15" s="807">
        <v>0</v>
      </c>
      <c r="R15" s="807"/>
      <c r="S15" s="59"/>
      <c r="T15" s="59"/>
      <c r="U15" s="59"/>
      <c r="V15" s="59"/>
      <c r="W15" s="59"/>
      <c r="X15" s="53"/>
    </row>
    <row r="16" spans="1:35" ht="31.5" customHeight="1">
      <c r="A16" s="59"/>
      <c r="B16" s="59"/>
      <c r="C16" s="59"/>
      <c r="D16" s="59"/>
      <c r="E16" s="59"/>
      <c r="F16" s="59"/>
      <c r="G16" s="59"/>
      <c r="H16" s="59"/>
      <c r="I16" s="59"/>
      <c r="J16" s="59"/>
      <c r="K16" s="59"/>
      <c r="L16" s="59"/>
      <c r="M16" s="59"/>
      <c r="N16" s="59"/>
      <c r="O16" s="59"/>
      <c r="P16" s="161"/>
      <c r="Q16" s="161"/>
      <c r="R16" s="161"/>
      <c r="S16" s="59"/>
      <c r="T16" s="59"/>
      <c r="U16" s="59"/>
      <c r="V16" s="59"/>
      <c r="W16" s="59"/>
      <c r="X16" s="53"/>
    </row>
    <row r="17" spans="1:24" ht="31.5" customHeight="1">
      <c r="A17" s="160" t="s">
        <v>134</v>
      </c>
      <c r="B17" s="59" t="s">
        <v>157</v>
      </c>
      <c r="C17" s="59"/>
      <c r="D17" s="59"/>
      <c r="E17" s="59"/>
      <c r="F17" s="59"/>
      <c r="G17" s="59"/>
      <c r="H17" s="59"/>
      <c r="I17" s="59"/>
      <c r="J17" s="59"/>
      <c r="K17" s="59"/>
      <c r="L17" s="59"/>
      <c r="M17" s="59"/>
      <c r="N17" s="59"/>
      <c r="O17" s="59"/>
      <c r="P17" s="59"/>
      <c r="Q17" s="59"/>
      <c r="R17" s="59"/>
      <c r="S17" s="59"/>
      <c r="T17" s="59"/>
      <c r="U17" s="59"/>
      <c r="V17" s="59"/>
      <c r="W17" s="59"/>
      <c r="X17" s="53"/>
    </row>
    <row r="18" spans="1:24" ht="31.5" customHeight="1">
      <c r="A18" s="59"/>
      <c r="B18" s="160" t="s">
        <v>135</v>
      </c>
      <c r="C18" s="59" t="s">
        <v>262</v>
      </c>
      <c r="D18" s="59"/>
      <c r="E18" s="59"/>
      <c r="F18" s="59"/>
      <c r="G18" s="59"/>
      <c r="H18" s="59"/>
      <c r="I18" s="59"/>
      <c r="J18" s="59"/>
      <c r="K18" s="59"/>
      <c r="L18" s="59"/>
      <c r="M18" s="59"/>
      <c r="N18" s="59"/>
      <c r="O18" s="59"/>
      <c r="P18" s="59"/>
      <c r="Q18" s="59"/>
      <c r="R18" s="59"/>
      <c r="S18" s="59"/>
      <c r="T18" s="59"/>
      <c r="U18" s="59"/>
      <c r="V18" s="59"/>
      <c r="W18" s="59"/>
      <c r="X18" s="53"/>
    </row>
    <row r="19" spans="1:24" ht="31.5" customHeight="1">
      <c r="A19" s="59"/>
      <c r="B19" s="160"/>
      <c r="D19" s="777" t="s">
        <v>260</v>
      </c>
      <c r="E19" s="778"/>
      <c r="F19" s="779"/>
      <c r="G19" s="135"/>
      <c r="H19" s="136" t="s">
        <v>165</v>
      </c>
      <c r="I19" s="136"/>
      <c r="J19" s="136"/>
      <c r="K19" s="136" t="s">
        <v>166</v>
      </c>
      <c r="L19" s="139"/>
      <c r="M19" s="159" t="s">
        <v>261</v>
      </c>
      <c r="N19" s="151"/>
      <c r="O19" s="151"/>
      <c r="P19" s="59"/>
      <c r="Q19" s="59"/>
      <c r="R19" s="59"/>
      <c r="S19" s="59"/>
      <c r="T19" s="59"/>
      <c r="U19" s="59"/>
      <c r="V19" s="59"/>
      <c r="W19" s="59"/>
      <c r="X19" s="53"/>
    </row>
    <row r="20" spans="1:24" ht="33.75" customHeight="1">
      <c r="A20" s="59"/>
      <c r="B20" s="129" t="s">
        <v>136</v>
      </c>
      <c r="C20" s="59" t="s">
        <v>237</v>
      </c>
      <c r="D20" s="59"/>
      <c r="E20" s="59"/>
      <c r="F20" s="59"/>
      <c r="G20" s="59"/>
      <c r="H20" s="59"/>
      <c r="I20" s="59"/>
      <c r="J20" s="59"/>
      <c r="K20" s="59"/>
      <c r="L20" s="59"/>
      <c r="M20" s="59"/>
      <c r="N20" s="59"/>
      <c r="O20" s="59"/>
      <c r="P20" s="59"/>
      <c r="Q20" s="59"/>
      <c r="R20" s="59"/>
      <c r="S20" s="59"/>
      <c r="T20" s="59"/>
      <c r="U20" s="59"/>
      <c r="V20" s="59"/>
      <c r="W20" s="59"/>
      <c r="X20" s="53"/>
    </row>
    <row r="21" spans="1:24" ht="33.75" customHeight="1">
      <c r="A21" s="59"/>
      <c r="B21" s="59"/>
      <c r="C21" s="59"/>
      <c r="D21" s="762" t="s">
        <v>218</v>
      </c>
      <c r="E21" s="762"/>
      <c r="F21" s="762"/>
      <c r="G21" s="762"/>
      <c r="H21" s="762"/>
      <c r="I21" s="762"/>
      <c r="J21" s="762" t="s">
        <v>137</v>
      </c>
      <c r="K21" s="762"/>
      <c r="L21" s="762"/>
      <c r="M21" s="762"/>
      <c r="N21" s="762"/>
      <c r="O21" s="763"/>
      <c r="P21" s="764" t="s">
        <v>142</v>
      </c>
      <c r="Q21" s="764"/>
      <c r="R21" s="764"/>
      <c r="S21" s="762"/>
      <c r="T21" s="762"/>
      <c r="U21" s="762"/>
      <c r="V21" s="59"/>
      <c r="W21" s="59"/>
      <c r="X21" s="53"/>
    </row>
    <row r="22" spans="1:24" ht="33.75" customHeight="1">
      <c r="A22" s="59"/>
      <c r="B22" s="59"/>
      <c r="C22" s="59"/>
      <c r="D22" s="716">
        <v>0</v>
      </c>
      <c r="E22" s="716"/>
      <c r="F22" s="716"/>
      <c r="G22" s="716"/>
      <c r="H22" s="716"/>
      <c r="I22" s="716"/>
      <c r="J22" s="716">
        <v>0</v>
      </c>
      <c r="K22" s="716"/>
      <c r="L22" s="716"/>
      <c r="M22" s="716"/>
      <c r="N22" s="716"/>
      <c r="O22" s="717"/>
      <c r="P22" s="760">
        <f>SUM(D22:O22)</f>
        <v>0</v>
      </c>
      <c r="Q22" s="760"/>
      <c r="R22" s="760"/>
      <c r="S22" s="761"/>
      <c r="T22" s="761"/>
      <c r="U22" s="761"/>
      <c r="V22" s="59"/>
      <c r="W22" s="59"/>
      <c r="X22" s="53"/>
    </row>
    <row r="23" spans="1:24" ht="33.75" customHeight="1" thickBot="1">
      <c r="A23" s="59"/>
      <c r="B23" s="59" t="s">
        <v>146</v>
      </c>
      <c r="C23" s="59" t="s">
        <v>247</v>
      </c>
      <c r="D23" s="59"/>
      <c r="E23" s="59"/>
      <c r="F23" s="59"/>
      <c r="G23" s="59"/>
      <c r="H23" s="59"/>
      <c r="I23" s="59"/>
      <c r="J23" s="59"/>
      <c r="K23" s="59"/>
      <c r="L23" s="59"/>
      <c r="M23" s="59"/>
      <c r="N23" s="59"/>
      <c r="O23" s="59"/>
      <c r="P23" s="59"/>
      <c r="Q23" s="59"/>
      <c r="R23" s="59"/>
      <c r="S23" s="59"/>
      <c r="T23" s="59"/>
      <c r="U23" s="59"/>
      <c r="V23" s="59"/>
      <c r="W23" s="59"/>
      <c r="X23" s="53"/>
    </row>
    <row r="24" spans="1:24" ht="33.75" customHeight="1" thickBot="1">
      <c r="A24" s="59"/>
      <c r="B24" s="59"/>
      <c r="C24" s="59"/>
      <c r="D24" s="795" t="s">
        <v>248</v>
      </c>
      <c r="E24" s="796"/>
      <c r="F24" s="796"/>
      <c r="G24" s="796"/>
      <c r="H24" s="796"/>
      <c r="I24" s="796"/>
      <c r="J24" s="796"/>
      <c r="K24" s="796"/>
      <c r="L24" s="797"/>
      <c r="M24" s="802" t="s">
        <v>249</v>
      </c>
      <c r="N24" s="803"/>
      <c r="O24" s="803"/>
      <c r="P24" s="803"/>
      <c r="Q24" s="803"/>
      <c r="R24" s="803"/>
      <c r="S24" s="803"/>
      <c r="T24" s="803"/>
      <c r="U24" s="804"/>
      <c r="V24" s="59"/>
      <c r="W24" s="59"/>
      <c r="X24" s="53"/>
    </row>
    <row r="25" spans="1:24" ht="33.75" customHeight="1">
      <c r="A25" s="59"/>
      <c r="B25" s="59"/>
      <c r="C25" s="59"/>
      <c r="D25" s="788">
        <v>0</v>
      </c>
      <c r="E25" s="789"/>
      <c r="F25" s="789"/>
      <c r="G25" s="789"/>
      <c r="H25" s="133" t="s">
        <v>250</v>
      </c>
      <c r="I25" s="790">
        <v>0</v>
      </c>
      <c r="J25" s="790"/>
      <c r="K25" s="790"/>
      <c r="L25" s="791"/>
      <c r="M25" s="788">
        <v>0</v>
      </c>
      <c r="N25" s="789"/>
      <c r="O25" s="789"/>
      <c r="P25" s="789"/>
      <c r="Q25" s="133" t="s">
        <v>250</v>
      </c>
      <c r="R25" s="790">
        <v>0</v>
      </c>
      <c r="S25" s="790"/>
      <c r="T25" s="790"/>
      <c r="U25" s="791"/>
      <c r="V25" s="59"/>
      <c r="W25" s="59"/>
      <c r="X25" s="53"/>
    </row>
    <row r="26" spans="1:24" ht="33.75" customHeight="1">
      <c r="A26" s="59"/>
      <c r="B26" s="59"/>
      <c r="C26" s="59"/>
      <c r="D26" s="780">
        <v>0</v>
      </c>
      <c r="E26" s="781"/>
      <c r="F26" s="781"/>
      <c r="G26" s="781"/>
      <c r="H26" s="131" t="s">
        <v>250</v>
      </c>
      <c r="I26" s="782">
        <v>0</v>
      </c>
      <c r="J26" s="782"/>
      <c r="K26" s="782"/>
      <c r="L26" s="783"/>
      <c r="M26" s="780">
        <v>0</v>
      </c>
      <c r="N26" s="781"/>
      <c r="O26" s="781"/>
      <c r="P26" s="781"/>
      <c r="Q26" s="131" t="s">
        <v>250</v>
      </c>
      <c r="R26" s="782">
        <v>0</v>
      </c>
      <c r="S26" s="782"/>
      <c r="T26" s="782"/>
      <c r="U26" s="783"/>
      <c r="V26" s="59"/>
      <c r="W26" s="59"/>
      <c r="X26" s="53"/>
    </row>
    <row r="27" spans="1:24" ht="33.75" customHeight="1">
      <c r="A27" s="59"/>
      <c r="B27" s="59"/>
      <c r="C27" s="59"/>
      <c r="D27" s="780">
        <v>0</v>
      </c>
      <c r="E27" s="781"/>
      <c r="F27" s="781"/>
      <c r="G27" s="781"/>
      <c r="H27" s="131" t="s">
        <v>250</v>
      </c>
      <c r="I27" s="782">
        <v>0</v>
      </c>
      <c r="J27" s="782"/>
      <c r="K27" s="782"/>
      <c r="L27" s="783"/>
      <c r="M27" s="780">
        <v>0</v>
      </c>
      <c r="N27" s="781"/>
      <c r="O27" s="781"/>
      <c r="P27" s="781"/>
      <c r="Q27" s="131" t="s">
        <v>250</v>
      </c>
      <c r="R27" s="782">
        <v>0</v>
      </c>
      <c r="S27" s="782"/>
      <c r="T27" s="782"/>
      <c r="U27" s="783"/>
      <c r="V27" s="59"/>
      <c r="W27" s="59"/>
      <c r="X27" s="53"/>
    </row>
    <row r="28" spans="1:24" ht="33.75" customHeight="1" thickBot="1">
      <c r="A28" s="59"/>
      <c r="B28" s="59"/>
      <c r="C28" s="59"/>
      <c r="D28" s="784">
        <v>0</v>
      </c>
      <c r="E28" s="785"/>
      <c r="F28" s="785"/>
      <c r="G28" s="785"/>
      <c r="H28" s="132" t="s">
        <v>250</v>
      </c>
      <c r="I28" s="786">
        <v>0</v>
      </c>
      <c r="J28" s="786"/>
      <c r="K28" s="786"/>
      <c r="L28" s="787"/>
      <c r="M28" s="784">
        <v>0</v>
      </c>
      <c r="N28" s="785"/>
      <c r="O28" s="785"/>
      <c r="P28" s="785"/>
      <c r="Q28" s="132" t="s">
        <v>250</v>
      </c>
      <c r="R28" s="786">
        <v>0</v>
      </c>
      <c r="S28" s="786"/>
      <c r="T28" s="786"/>
      <c r="U28" s="787"/>
      <c r="V28" s="59"/>
      <c r="W28" s="59"/>
      <c r="X28" s="53"/>
    </row>
    <row r="29" spans="1:24" ht="14.25">
      <c r="A29" s="59"/>
      <c r="B29" s="59"/>
      <c r="C29" s="59"/>
      <c r="D29" s="773" t="s">
        <v>251</v>
      </c>
      <c r="E29" s="773"/>
      <c r="F29" s="773"/>
      <c r="G29" s="773"/>
      <c r="H29" s="773"/>
      <c r="I29" s="773"/>
      <c r="J29" s="773"/>
      <c r="K29" s="773"/>
      <c r="L29" s="773"/>
      <c r="M29" s="773" t="s">
        <v>251</v>
      </c>
      <c r="N29" s="773"/>
      <c r="O29" s="773"/>
      <c r="P29" s="773"/>
      <c r="Q29" s="773"/>
      <c r="R29" s="773"/>
      <c r="S29" s="773"/>
      <c r="T29" s="773"/>
      <c r="U29" s="773"/>
      <c r="V29" s="59"/>
      <c r="W29" s="59"/>
      <c r="X29" s="53"/>
    </row>
    <row r="30" spans="1:24" ht="14.25">
      <c r="A30" s="59"/>
      <c r="B30" s="59"/>
      <c r="C30" s="59"/>
      <c r="D30" s="158"/>
      <c r="E30" s="151"/>
      <c r="F30" s="151"/>
      <c r="G30" s="151"/>
      <c r="H30" s="151"/>
      <c r="I30" s="151"/>
      <c r="J30" s="151"/>
      <c r="K30" s="151"/>
      <c r="L30" s="151"/>
      <c r="M30" s="158"/>
      <c r="N30" s="151"/>
      <c r="O30" s="151"/>
      <c r="P30" s="151"/>
      <c r="Q30" s="151"/>
      <c r="R30" s="151"/>
      <c r="S30" s="151"/>
      <c r="T30" s="151"/>
      <c r="U30" s="151"/>
      <c r="V30" s="59"/>
      <c r="W30" s="59"/>
      <c r="X30" s="53"/>
    </row>
    <row r="31" spans="1:24" ht="14.25">
      <c r="A31" s="59"/>
      <c r="B31" s="59"/>
      <c r="C31" s="59"/>
      <c r="D31" s="158" t="s">
        <v>252</v>
      </c>
      <c r="E31" s="151"/>
      <c r="F31" s="151"/>
      <c r="G31" s="151"/>
      <c r="H31" s="151"/>
      <c r="I31" s="151"/>
      <c r="J31" s="151"/>
      <c r="K31" s="151"/>
      <c r="L31" s="151"/>
      <c r="M31" s="151"/>
      <c r="N31" s="151"/>
      <c r="O31" s="151"/>
      <c r="P31" s="151"/>
      <c r="Q31" s="151"/>
      <c r="R31" s="151"/>
      <c r="S31" s="151"/>
      <c r="T31" s="151"/>
      <c r="U31" s="151"/>
      <c r="V31" s="59"/>
      <c r="W31" s="59"/>
      <c r="X31" s="53"/>
    </row>
    <row r="32" spans="1:24" ht="14.25">
      <c r="A32" s="59"/>
      <c r="B32" s="59"/>
      <c r="C32" s="59"/>
      <c r="D32" s="158" t="s">
        <v>253</v>
      </c>
      <c r="E32" s="151"/>
      <c r="F32" s="151"/>
      <c r="G32" s="151"/>
      <c r="H32" s="151"/>
      <c r="I32" s="151"/>
      <c r="J32" s="151"/>
      <c r="K32" s="151"/>
      <c r="L32" s="151"/>
      <c r="M32" s="151"/>
      <c r="N32" s="151"/>
      <c r="O32" s="151"/>
      <c r="P32" s="151"/>
      <c r="Q32" s="151"/>
      <c r="R32" s="151"/>
      <c r="S32" s="151"/>
      <c r="T32" s="151"/>
      <c r="U32" s="151"/>
      <c r="V32" s="59"/>
      <c r="W32" s="59"/>
      <c r="X32" s="53"/>
    </row>
    <row r="33" spans="1:24" ht="33.75" customHeight="1">
      <c r="A33" s="59" t="s">
        <v>138</v>
      </c>
      <c r="B33" s="59" t="s">
        <v>139</v>
      </c>
      <c r="C33" s="59"/>
      <c r="D33" s="59"/>
      <c r="E33" s="59"/>
      <c r="F33" s="59"/>
      <c r="G33" s="59"/>
      <c r="H33" s="59"/>
      <c r="I33" s="59"/>
      <c r="J33" s="59"/>
      <c r="K33" s="59"/>
      <c r="L33" s="59"/>
      <c r="M33" s="59"/>
      <c r="N33" s="59"/>
      <c r="O33" s="59"/>
      <c r="P33" s="59"/>
      <c r="Q33" s="59"/>
      <c r="R33" s="59"/>
      <c r="S33" s="59"/>
      <c r="T33" s="59"/>
      <c r="U33" s="59"/>
      <c r="V33" s="59"/>
      <c r="W33" s="59"/>
      <c r="X33" s="53"/>
    </row>
    <row r="34" spans="1:24" ht="22.5" customHeight="1">
      <c r="A34" s="59"/>
      <c r="B34" s="59" t="s">
        <v>135</v>
      </c>
      <c r="C34" s="59" t="s">
        <v>266</v>
      </c>
      <c r="D34" s="59"/>
      <c r="E34" s="59"/>
      <c r="F34" s="59"/>
      <c r="G34" s="59"/>
      <c r="H34" s="59"/>
      <c r="I34" s="59"/>
      <c r="J34" s="59"/>
      <c r="K34" s="59"/>
      <c r="L34" s="59"/>
      <c r="M34" s="59"/>
      <c r="N34" s="59"/>
      <c r="O34" s="59"/>
      <c r="P34" s="59"/>
      <c r="Q34" s="59"/>
      <c r="R34" s="59"/>
      <c r="S34" s="59"/>
      <c r="T34" s="59"/>
      <c r="U34" s="59"/>
      <c r="V34" s="59"/>
      <c r="W34" s="59"/>
      <c r="X34" s="53"/>
    </row>
    <row r="35" spans="1:24" ht="22.5" customHeight="1">
      <c r="A35" s="59"/>
      <c r="B35" s="59" t="s">
        <v>136</v>
      </c>
      <c r="C35" s="59" t="s">
        <v>265</v>
      </c>
      <c r="D35" s="59"/>
      <c r="E35" s="59"/>
      <c r="F35" s="59"/>
      <c r="G35" s="59"/>
      <c r="H35" s="59"/>
      <c r="I35" s="59"/>
      <c r="J35" s="59"/>
      <c r="K35" s="59"/>
      <c r="L35" s="59"/>
      <c r="M35" s="59"/>
      <c r="N35" s="59"/>
      <c r="O35" s="59"/>
      <c r="P35" s="59"/>
      <c r="Q35" s="59"/>
      <c r="R35" s="59"/>
      <c r="S35" s="59"/>
      <c r="T35" s="59"/>
      <c r="U35" s="59"/>
      <c r="V35" s="59"/>
      <c r="W35" s="59"/>
      <c r="X35" s="53"/>
    </row>
    <row r="36" spans="1:24" ht="18" customHeight="1">
      <c r="A36" s="157"/>
      <c r="B36" s="157"/>
      <c r="C36" s="157"/>
      <c r="D36" s="157"/>
      <c r="E36" s="157"/>
      <c r="F36" s="157"/>
      <c r="G36" s="157"/>
      <c r="H36" s="157"/>
      <c r="I36" s="157"/>
      <c r="J36" s="157"/>
      <c r="K36" s="157"/>
      <c r="L36" s="157"/>
      <c r="M36" s="157"/>
      <c r="N36" s="157"/>
      <c r="O36" s="157"/>
      <c r="P36" s="157"/>
      <c r="Q36" s="157"/>
      <c r="R36" s="157"/>
      <c r="S36" s="157"/>
      <c r="T36" s="157"/>
      <c r="U36" s="157"/>
      <c r="V36" s="157"/>
      <c r="W36" s="157"/>
    </row>
    <row r="37" spans="1:24" ht="18" customHeight="1">
      <c r="A37" s="155" t="s">
        <v>26</v>
      </c>
      <c r="B37" s="155"/>
      <c r="C37" s="155"/>
      <c r="D37" s="155"/>
      <c r="E37" s="155"/>
      <c r="F37" s="155"/>
      <c r="G37" s="155"/>
      <c r="H37" s="155"/>
      <c r="I37" s="155"/>
      <c r="J37" s="155"/>
      <c r="K37" s="155"/>
      <c r="L37" s="155"/>
      <c r="M37" s="155"/>
      <c r="N37" s="155"/>
      <c r="O37" s="156"/>
      <c r="P37" s="156"/>
      <c r="Q37" s="156"/>
      <c r="R37" s="156"/>
      <c r="S37" s="156"/>
      <c r="T37" s="156"/>
      <c r="U37" s="156"/>
      <c r="V37" s="155"/>
      <c r="W37" s="155"/>
    </row>
    <row r="38" spans="1:24" ht="33.75" customHeight="1" thickBot="1">
      <c r="A38" s="154"/>
      <c r="B38" s="59"/>
      <c r="C38" s="800" t="s">
        <v>242</v>
      </c>
      <c r="D38" s="800"/>
      <c r="E38" s="800"/>
      <c r="F38" s="800"/>
      <c r="G38" s="800"/>
      <c r="H38" s="800"/>
      <c r="I38" s="800"/>
      <c r="J38" s="800"/>
      <c r="K38" s="800"/>
      <c r="L38" s="800"/>
      <c r="M38" s="800"/>
      <c r="N38" s="800"/>
      <c r="O38" s="800"/>
      <c r="P38" s="153" t="s">
        <v>239</v>
      </c>
      <c r="Q38" s="801"/>
      <c r="R38" s="801"/>
      <c r="S38" s="801"/>
      <c r="T38" s="801"/>
      <c r="U38" s="801"/>
      <c r="V38" s="59"/>
      <c r="W38" s="59"/>
      <c r="X38" s="53"/>
    </row>
    <row r="39" spans="1:24" ht="38.25" customHeight="1" thickBot="1">
      <c r="A39" s="59"/>
      <c r="B39" s="59"/>
      <c r="C39" s="59"/>
      <c r="D39" s="151"/>
      <c r="E39" s="151"/>
      <c r="F39" s="149"/>
      <c r="G39" s="149"/>
      <c r="H39" s="149"/>
      <c r="I39" s="149"/>
      <c r="J39" s="149"/>
      <c r="K39" s="149"/>
      <c r="L39" s="801" t="s">
        <v>238</v>
      </c>
      <c r="M39" s="801"/>
      <c r="N39" s="801"/>
      <c r="O39" s="152"/>
      <c r="P39" s="152"/>
      <c r="Q39" s="152"/>
      <c r="R39" s="152"/>
      <c r="S39" s="152"/>
      <c r="T39" s="152"/>
      <c r="U39" s="152"/>
      <c r="V39" s="59"/>
      <c r="W39" s="59"/>
      <c r="X39" s="53"/>
    </row>
    <row r="40" spans="1:24" ht="14.25">
      <c r="A40" s="59"/>
      <c r="B40" s="59"/>
      <c r="C40" s="59"/>
      <c r="D40" s="151"/>
      <c r="E40" s="151"/>
      <c r="F40" s="149"/>
      <c r="G40" s="149"/>
      <c r="H40" s="149"/>
      <c r="I40" s="149"/>
      <c r="J40" s="149"/>
      <c r="K40" s="149"/>
      <c r="L40" s="150"/>
      <c r="M40" s="150"/>
      <c r="N40" s="150"/>
      <c r="O40" s="149"/>
      <c r="P40" s="149"/>
      <c r="Q40" s="149"/>
      <c r="R40" s="149"/>
      <c r="S40" s="149"/>
      <c r="T40" s="149"/>
      <c r="U40" s="149"/>
      <c r="V40" s="59"/>
      <c r="W40" s="59"/>
      <c r="X40" s="53"/>
    </row>
    <row r="204" spans="1:3" ht="18" customHeight="1">
      <c r="A204" s="148">
        <v>2020</v>
      </c>
      <c r="B204" s="148">
        <v>4</v>
      </c>
      <c r="C204" s="148">
        <v>1</v>
      </c>
    </row>
    <row r="205" spans="1:3" ht="18" customHeight="1">
      <c r="A205" s="148">
        <v>2021</v>
      </c>
      <c r="B205" s="148">
        <v>5</v>
      </c>
      <c r="C205" s="148">
        <v>2</v>
      </c>
    </row>
    <row r="206" spans="1:3" ht="18" customHeight="1">
      <c r="A206" s="148">
        <v>2022</v>
      </c>
      <c r="B206" s="148">
        <v>6</v>
      </c>
      <c r="C206" s="148">
        <v>3</v>
      </c>
    </row>
    <row r="207" spans="1:3" ht="18" customHeight="1">
      <c r="A207" s="148">
        <v>2023</v>
      </c>
      <c r="B207" s="148">
        <v>7</v>
      </c>
      <c r="C207" s="148">
        <v>4</v>
      </c>
    </row>
    <row r="208" spans="1:3" ht="18" customHeight="1">
      <c r="A208" s="148">
        <v>2024</v>
      </c>
      <c r="B208" s="148">
        <v>8</v>
      </c>
      <c r="C208" s="148">
        <v>5</v>
      </c>
    </row>
    <row r="209" spans="1:3" ht="18" customHeight="1">
      <c r="A209" s="148">
        <v>2025</v>
      </c>
      <c r="B209" s="148">
        <v>9</v>
      </c>
      <c r="C209" s="148">
        <v>6</v>
      </c>
    </row>
    <row r="210" spans="1:3" ht="18" customHeight="1">
      <c r="A210" s="148">
        <v>2026</v>
      </c>
      <c r="B210" s="148">
        <v>10</v>
      </c>
      <c r="C210" s="148">
        <v>7</v>
      </c>
    </row>
    <row r="211" spans="1:3" ht="18" customHeight="1">
      <c r="A211" s="148">
        <v>2027</v>
      </c>
      <c r="B211" s="148">
        <v>11</v>
      </c>
      <c r="C211" s="148">
        <v>8</v>
      </c>
    </row>
    <row r="212" spans="1:3" ht="18" customHeight="1">
      <c r="A212" s="148">
        <v>2028</v>
      </c>
      <c r="B212" s="148">
        <v>12</v>
      </c>
      <c r="C212" s="148">
        <v>9</v>
      </c>
    </row>
    <row r="213" spans="1:3" ht="18" customHeight="1">
      <c r="A213" s="148">
        <v>2029</v>
      </c>
      <c r="C213" s="148">
        <v>10</v>
      </c>
    </row>
    <row r="214" spans="1:3" ht="18" customHeight="1">
      <c r="A214" s="148">
        <v>2030</v>
      </c>
      <c r="C214" s="148">
        <v>11</v>
      </c>
    </row>
    <row r="215" spans="1:3" ht="18" customHeight="1">
      <c r="C215" s="148">
        <v>12</v>
      </c>
    </row>
    <row r="216" spans="1:3" ht="18" customHeight="1">
      <c r="C216" s="148">
        <v>13</v>
      </c>
    </row>
    <row r="217" spans="1:3" ht="18" customHeight="1">
      <c r="C217" s="148">
        <v>14</v>
      </c>
    </row>
    <row r="218" spans="1:3" ht="18" customHeight="1">
      <c r="C218" s="148">
        <v>15</v>
      </c>
    </row>
    <row r="219" spans="1:3" ht="18" customHeight="1">
      <c r="C219" s="148">
        <v>16</v>
      </c>
    </row>
    <row r="220" spans="1:3" ht="18" customHeight="1">
      <c r="C220" s="148">
        <v>17</v>
      </c>
    </row>
    <row r="221" spans="1:3" ht="18" customHeight="1">
      <c r="C221" s="148">
        <v>18</v>
      </c>
    </row>
    <row r="222" spans="1:3" ht="18" customHeight="1">
      <c r="C222" s="148">
        <v>19</v>
      </c>
    </row>
    <row r="223" spans="1:3" ht="18" customHeight="1">
      <c r="C223" s="148">
        <v>20</v>
      </c>
    </row>
    <row r="224" spans="1:3" ht="18" customHeight="1">
      <c r="C224" s="148">
        <v>21</v>
      </c>
    </row>
    <row r="225" spans="3:3" ht="18" customHeight="1">
      <c r="C225" s="148">
        <v>22</v>
      </c>
    </row>
    <row r="226" spans="3:3" ht="18" customHeight="1">
      <c r="C226" s="148">
        <v>23</v>
      </c>
    </row>
    <row r="227" spans="3:3" ht="18" customHeight="1">
      <c r="C227" s="148">
        <v>24</v>
      </c>
    </row>
    <row r="228" spans="3:3" ht="18" customHeight="1">
      <c r="C228" s="148">
        <v>25</v>
      </c>
    </row>
    <row r="229" spans="3:3" ht="18" customHeight="1">
      <c r="C229" s="148">
        <v>26</v>
      </c>
    </row>
    <row r="230" spans="3:3" ht="18" customHeight="1">
      <c r="C230" s="148">
        <v>27</v>
      </c>
    </row>
    <row r="231" spans="3:3" ht="18" customHeight="1">
      <c r="C231" s="148">
        <v>28</v>
      </c>
    </row>
    <row r="232" spans="3:3" ht="18" customHeight="1">
      <c r="C232" s="148">
        <v>29</v>
      </c>
    </row>
    <row r="233" spans="3:3" ht="18" customHeight="1">
      <c r="C233" s="148">
        <v>30</v>
      </c>
    </row>
    <row r="234" spans="3:3" ht="18" customHeight="1">
      <c r="C234" s="148">
        <v>31</v>
      </c>
    </row>
  </sheetData>
  <sheetProtection sheet="1" selectLockedCells="1"/>
  <mergeCells count="52">
    <mergeCell ref="K5:M5"/>
    <mergeCell ref="O5:W5"/>
    <mergeCell ref="A1:W1"/>
    <mergeCell ref="Y1:Z2"/>
    <mergeCell ref="A2:W2"/>
    <mergeCell ref="P3:W3"/>
    <mergeCell ref="A4:L4"/>
    <mergeCell ref="K6:M6"/>
    <mergeCell ref="O6:W6"/>
    <mergeCell ref="K7:M7"/>
    <mergeCell ref="O7:W7"/>
    <mergeCell ref="K8:M8"/>
    <mergeCell ref="O8:W8"/>
    <mergeCell ref="D19:F19"/>
    <mergeCell ref="D21:I21"/>
    <mergeCell ref="J21:O21"/>
    <mergeCell ref="A10:W11"/>
    <mergeCell ref="A13:W13"/>
    <mergeCell ref="D15:E15"/>
    <mergeCell ref="F15:G15"/>
    <mergeCell ref="H15:I15"/>
    <mergeCell ref="J15:K15"/>
    <mergeCell ref="L15:M15"/>
    <mergeCell ref="O15:P15"/>
    <mergeCell ref="Q15:R15"/>
    <mergeCell ref="P21:U21"/>
    <mergeCell ref="D22:I22"/>
    <mergeCell ref="J22:O22"/>
    <mergeCell ref="P22:U22"/>
    <mergeCell ref="D24:L24"/>
    <mergeCell ref="M24:U24"/>
    <mergeCell ref="I28:L28"/>
    <mergeCell ref="M28:P28"/>
    <mergeCell ref="R28:U28"/>
    <mergeCell ref="D25:G25"/>
    <mergeCell ref="I25:L25"/>
    <mergeCell ref="M25:P25"/>
    <mergeCell ref="R25:U25"/>
    <mergeCell ref="D26:G26"/>
    <mergeCell ref="I26:L26"/>
    <mergeCell ref="M26:P26"/>
    <mergeCell ref="D27:G27"/>
    <mergeCell ref="I27:L27"/>
    <mergeCell ref="M27:P27"/>
    <mergeCell ref="R27:U27"/>
    <mergeCell ref="D28:G28"/>
    <mergeCell ref="R26:U26"/>
    <mergeCell ref="D29:L29"/>
    <mergeCell ref="M29:U29"/>
    <mergeCell ref="C38:O38"/>
    <mergeCell ref="Q38:U38"/>
    <mergeCell ref="L39:N39"/>
  </mergeCells>
  <phoneticPr fontId="2"/>
  <conditionalFormatting sqref="A1:W1">
    <cfRule type="containsText" dxfId="55" priority="4" operator="containsText" text="実施">
      <formula>NOT(ISERROR(SEARCH("実施",A1)))</formula>
    </cfRule>
  </conditionalFormatting>
  <conditionalFormatting sqref="Q16">
    <cfRule type="beginsWith" dxfId="54" priority="3" operator="beginsWith" text="分">
      <formula>LEFT(Q16,LEN("分"))="分"</formula>
    </cfRule>
  </conditionalFormatting>
  <conditionalFormatting sqref="F15 D15">
    <cfRule type="cellIs" dxfId="53" priority="2" operator="notEqual">
      <formula>0</formula>
    </cfRule>
  </conditionalFormatting>
  <conditionalFormatting sqref="O5:W5">
    <cfRule type="containsText" dxfId="52" priority="1" operator="containsText" text="利用申込書の「はじめに！」シートからコピーして">
      <formula>NOT(ISERROR(SEARCH("利用申込書の「はじめに！」シートからコピーして",O5)))</formula>
    </cfRule>
  </conditionalFormatting>
  <dataValidations count="4">
    <dataValidation type="whole" allowBlank="1" showInputMessage="1" showErrorMessage="1" promptTitle="数字のみを入力してください。" prompt="9:00~16:59の範囲で入力してください。" sqref="J15 O15" xr:uid="{A6C270D2-EA2D-4D23-9CA0-2011EC22D3B4}">
      <formula1>0</formula1>
      <formula2>16</formula2>
    </dataValidation>
    <dataValidation type="whole" allowBlank="1" showInputMessage="1" showErrorMessage="1" promptTitle="数字のみを入力してください。" prompt="9:00~16:59の間で入力してください。" sqref="L15 Q15" xr:uid="{081D534C-1465-49D4-A13A-D79E99B0E34C}">
      <formula1>0</formula1>
      <formula2>59</formula2>
    </dataValidation>
    <dataValidation type="list" allowBlank="1" showInputMessage="1" showErrorMessage="1" sqref="Q16" xr:uid="{A19EB963-5321-4658-B150-2A43FAD844C9}">
      <formula1>"分,00分,15分,30分,45分"</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5 D15" xr:uid="{31C5A494-84B0-4A40-87DC-2735811B47BE}">
      <formula1>0</formula1>
    </dataValidation>
  </dataValidations>
  <hyperlinks>
    <hyperlink ref="Y1:Y2" location="'はじめに！'!A1" display="'はじめに！'!A1" xr:uid="{9C9F53E4-5A5D-4C8E-9F2D-6055377D4702}"/>
  </hyperlinks>
  <printOptions horizontalCentered="1" verticalCentered="1"/>
  <pageMargins left="0.23622047244094491" right="0.23622047244094491" top="0.74803149606299213" bottom="0.74803149606299213" header="0.31496062992125984" footer="0.31496062992125984"/>
  <pageSetup paperSize="9" scale="8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61" r:id="rId4" name="Check Box 21">
              <controlPr defaultSize="0" autoFill="0" autoLine="0" autoPict="0">
                <anchor moveWithCells="1">
                  <from>
                    <xdr:col>6</xdr:col>
                    <xdr:colOff>85725</xdr:colOff>
                    <xdr:row>18</xdr:row>
                    <xdr:rowOff>0</xdr:rowOff>
                  </from>
                  <to>
                    <xdr:col>7</xdr:col>
                    <xdr:colOff>114300</xdr:colOff>
                    <xdr:row>19</xdr:row>
                    <xdr:rowOff>0</xdr:rowOff>
                  </to>
                </anchor>
              </controlPr>
            </control>
          </mc:Choice>
        </mc:AlternateContent>
        <mc:AlternateContent xmlns:mc="http://schemas.openxmlformats.org/markup-compatibility/2006">
          <mc:Choice Requires="x14">
            <control shapeId="35862" r:id="rId5" name="Check Box 22">
              <controlPr defaultSize="0" autoFill="0" autoLine="0" autoPict="0">
                <anchor moveWithCells="1">
                  <from>
                    <xdr:col>9</xdr:col>
                    <xdr:colOff>85725</xdr:colOff>
                    <xdr:row>18</xdr:row>
                    <xdr:rowOff>0</xdr:rowOff>
                  </from>
                  <to>
                    <xdr:col>10</xdr:col>
                    <xdr:colOff>114300</xdr:colOff>
                    <xdr:row>19</xdr:row>
                    <xdr:rowOff>0</xdr:rowOff>
                  </to>
                </anchor>
              </controlPr>
            </control>
          </mc:Choice>
        </mc:AlternateContent>
        <mc:AlternateContent xmlns:mc="http://schemas.openxmlformats.org/markup-compatibility/2006">
          <mc:Choice Requires="x14">
            <control shapeId="35863" r:id="rId6" name="Check Box 23">
              <controlPr defaultSize="0" autoFill="0" autoLine="0" autoPict="0">
                <anchor moveWithCells="1">
                  <from>
                    <xdr:col>9</xdr:col>
                    <xdr:colOff>85725</xdr:colOff>
                    <xdr:row>18</xdr:row>
                    <xdr:rowOff>0</xdr:rowOff>
                  </from>
                  <to>
                    <xdr:col>10</xdr:col>
                    <xdr:colOff>114300</xdr:colOff>
                    <xdr:row>19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A154-3DAD-498F-82AA-84E87AAC0510}">
  <sheetPr codeName="Sheet13">
    <tabColor rgb="FF0070C0"/>
    <pageSetUpPr fitToPage="1"/>
  </sheetPr>
  <dimension ref="A1:AJ231"/>
  <sheetViews>
    <sheetView view="pageBreakPreview" zoomScaleNormal="100" zoomScaleSheetLayoutView="100" workbookViewId="0">
      <selection activeCell="O8" sqref="O8:W8"/>
    </sheetView>
  </sheetViews>
  <sheetFormatPr defaultColWidth="9.33203125" defaultRowHeight="18" customHeight="1"/>
  <cols>
    <col min="1" max="6" width="4.83203125" style="148" customWidth="1"/>
    <col min="7" max="7" width="6.1640625" style="148" customWidth="1"/>
    <col min="8" max="23" width="4.83203125" style="148" customWidth="1"/>
    <col min="24" max="24" width="9.33203125" style="148"/>
    <col min="25" max="25" width="9.33203125" style="53"/>
    <col min="26" max="16384" width="9.33203125" style="148"/>
  </cols>
  <sheetData>
    <row r="1" spans="1:35" ht="14.25" customHeight="1">
      <c r="A1" s="616" t="str">
        <f>IF('はじめに！'!M39=TRUE,"","実施を希望されていません。希望の場合は、「はじめに！」シートの実施希望欄に✔を入れてください。")</f>
        <v>実施を希望されていません。希望の場合は、「はじめに！」シートの実施希望欄に✔を入れてください。</v>
      </c>
      <c r="B1" s="617"/>
      <c r="C1" s="617"/>
      <c r="D1" s="617"/>
      <c r="E1" s="617"/>
      <c r="F1" s="617"/>
      <c r="G1" s="617"/>
      <c r="H1" s="617"/>
      <c r="I1" s="617"/>
      <c r="J1" s="617"/>
      <c r="K1" s="617"/>
      <c r="L1" s="617"/>
      <c r="M1" s="617"/>
      <c r="N1" s="617"/>
      <c r="O1" s="617"/>
      <c r="P1" s="617"/>
      <c r="Q1" s="617"/>
      <c r="R1" s="617"/>
      <c r="S1" s="617"/>
      <c r="T1" s="617"/>
      <c r="U1" s="617"/>
      <c r="V1" s="617"/>
      <c r="W1" s="617"/>
      <c r="Y1" s="690" t="s">
        <v>163</v>
      </c>
      <c r="Z1" s="691"/>
    </row>
    <row r="2" spans="1:35" ht="23.45" customHeight="1">
      <c r="A2" s="617"/>
      <c r="B2" s="617"/>
      <c r="C2" s="617"/>
      <c r="D2" s="617"/>
      <c r="E2" s="617"/>
      <c r="F2" s="617"/>
      <c r="G2" s="617"/>
      <c r="H2" s="617"/>
      <c r="I2" s="617"/>
      <c r="J2" s="617"/>
      <c r="K2" s="617"/>
      <c r="L2" s="617"/>
      <c r="M2" s="617"/>
      <c r="N2" s="617"/>
      <c r="O2" s="617"/>
      <c r="P2" s="617"/>
      <c r="Q2" s="617"/>
      <c r="R2" s="617"/>
      <c r="S2" s="617"/>
      <c r="T2" s="617"/>
      <c r="U2" s="617"/>
      <c r="V2" s="617"/>
      <c r="W2" s="617"/>
      <c r="Y2" s="821"/>
      <c r="Z2" s="822"/>
    </row>
    <row r="3" spans="1:35" ht="19.5" thickBot="1">
      <c r="A3" s="811" t="s">
        <v>282</v>
      </c>
      <c r="B3" s="811"/>
      <c r="C3" s="811"/>
      <c r="D3" s="811"/>
      <c r="E3" s="811"/>
      <c r="F3" s="811"/>
      <c r="G3" s="811"/>
      <c r="H3" s="811"/>
      <c r="I3" s="811"/>
      <c r="J3" s="811"/>
      <c r="K3" s="811"/>
      <c r="L3" s="811"/>
      <c r="M3" s="811"/>
      <c r="N3" s="811"/>
      <c r="O3" s="811"/>
      <c r="P3" s="811"/>
      <c r="Q3" s="811"/>
      <c r="R3" s="811"/>
      <c r="S3" s="811"/>
      <c r="T3" s="811"/>
      <c r="U3" s="811"/>
      <c r="V3" s="811"/>
      <c r="W3" s="811"/>
      <c r="Y3" s="692"/>
      <c r="Z3" s="693"/>
    </row>
    <row r="4" spans="1:35" ht="14.25">
      <c r="A4" s="160"/>
      <c r="B4" s="160"/>
      <c r="C4" s="160"/>
      <c r="D4" s="160"/>
      <c r="E4" s="160"/>
      <c r="F4" s="160"/>
      <c r="G4" s="160"/>
      <c r="H4" s="160"/>
      <c r="I4" s="160"/>
      <c r="J4" s="160"/>
      <c r="K4" s="160"/>
      <c r="L4" s="160"/>
      <c r="M4" s="160"/>
      <c r="N4" s="160"/>
      <c r="O4" s="160"/>
      <c r="P4" s="812" t="str">
        <f>IF('はじめに！'!H4="","令和　　　年　　　月　　　日",'はじめに！'!H4)</f>
        <v>令和　　　年　　　月　　　日</v>
      </c>
      <c r="Q4" s="812"/>
      <c r="R4" s="812"/>
      <c r="S4" s="812"/>
      <c r="T4" s="812"/>
      <c r="U4" s="812"/>
      <c r="V4" s="812"/>
      <c r="W4" s="812"/>
      <c r="AF4" s="165"/>
      <c r="AG4" s="165"/>
      <c r="AH4" s="165"/>
      <c r="AI4" s="165"/>
    </row>
    <row r="5" spans="1:35" ht="14.25">
      <c r="A5" s="813" t="s">
        <v>24</v>
      </c>
      <c r="B5" s="813"/>
      <c r="C5" s="813"/>
      <c r="D5" s="813"/>
      <c r="E5" s="813"/>
      <c r="F5" s="813"/>
      <c r="G5" s="813"/>
      <c r="H5" s="813"/>
      <c r="I5" s="813"/>
      <c r="J5" s="813"/>
      <c r="K5" s="813"/>
      <c r="L5" s="813"/>
      <c r="M5" s="160"/>
      <c r="N5" s="160"/>
      <c r="O5" s="160"/>
      <c r="P5" s="160"/>
      <c r="Q5" s="160"/>
      <c r="R5" s="160"/>
      <c r="S5" s="160"/>
      <c r="T5" s="160"/>
      <c r="U5" s="160"/>
      <c r="V5" s="160"/>
      <c r="W5" s="160"/>
      <c r="AF5" s="165"/>
      <c r="AG5" s="165"/>
      <c r="AH5" s="165"/>
      <c r="AI5" s="165"/>
    </row>
    <row r="6" spans="1:35" ht="14.25">
      <c r="A6" s="160"/>
      <c r="B6" s="160"/>
      <c r="C6" s="160"/>
      <c r="D6" s="160"/>
      <c r="E6" s="160"/>
      <c r="F6" s="160"/>
      <c r="G6" s="160"/>
      <c r="H6" s="160"/>
      <c r="I6" s="160"/>
      <c r="J6" s="160"/>
      <c r="K6" s="808" t="s">
        <v>25</v>
      </c>
      <c r="L6" s="808"/>
      <c r="M6" s="808"/>
      <c r="N6" s="164"/>
      <c r="O6" s="809" t="str">
        <f>IF('はじめに！'!C9="","",'はじめに！'!C9)</f>
        <v/>
      </c>
      <c r="P6" s="810"/>
      <c r="Q6" s="810"/>
      <c r="R6" s="810"/>
      <c r="S6" s="810"/>
      <c r="T6" s="810"/>
      <c r="U6" s="810"/>
      <c r="V6" s="810"/>
      <c r="W6" s="810"/>
      <c r="AF6" s="165"/>
      <c r="AG6" s="165"/>
      <c r="AH6" s="165"/>
      <c r="AI6" s="165"/>
    </row>
    <row r="7" spans="1:35" ht="14.25">
      <c r="A7" s="160"/>
      <c r="B7" s="160"/>
      <c r="C7" s="160"/>
      <c r="D7" s="160"/>
      <c r="E7" s="160"/>
      <c r="F7" s="160"/>
      <c r="G7" s="160"/>
      <c r="H7" s="160"/>
      <c r="I7" s="160"/>
      <c r="J7" s="160"/>
      <c r="K7" s="808" t="s">
        <v>154</v>
      </c>
      <c r="L7" s="808"/>
      <c r="M7" s="808"/>
      <c r="N7" s="164"/>
      <c r="O7" s="730"/>
      <c r="P7" s="731"/>
      <c r="Q7" s="731"/>
      <c r="R7" s="731"/>
      <c r="S7" s="731"/>
      <c r="T7" s="731"/>
      <c r="U7" s="731"/>
      <c r="V7" s="731"/>
      <c r="W7" s="731"/>
    </row>
    <row r="8" spans="1:35" ht="14.25">
      <c r="A8" s="160"/>
      <c r="B8" s="160"/>
      <c r="C8" s="160"/>
      <c r="D8" s="160"/>
      <c r="E8" s="160"/>
      <c r="F8" s="160"/>
      <c r="G8" s="160"/>
      <c r="H8" s="160"/>
      <c r="I8" s="160"/>
      <c r="J8" s="160"/>
      <c r="K8" s="808" t="s">
        <v>155</v>
      </c>
      <c r="L8" s="808"/>
      <c r="M8" s="808"/>
      <c r="N8" s="164"/>
      <c r="O8" s="730"/>
      <c r="P8" s="731"/>
      <c r="Q8" s="731"/>
      <c r="R8" s="731"/>
      <c r="S8" s="731"/>
      <c r="T8" s="731"/>
      <c r="U8" s="731"/>
      <c r="V8" s="731"/>
      <c r="W8" s="731"/>
    </row>
    <row r="9" spans="1:35" ht="14.25">
      <c r="A9" s="160"/>
      <c r="B9" s="160"/>
      <c r="C9" s="160"/>
      <c r="D9" s="160"/>
      <c r="E9" s="160"/>
      <c r="F9" s="160"/>
      <c r="G9" s="160"/>
      <c r="H9" s="160"/>
      <c r="I9" s="160"/>
      <c r="J9" s="160"/>
      <c r="K9" s="808" t="s">
        <v>156</v>
      </c>
      <c r="L9" s="808"/>
      <c r="M9" s="808"/>
      <c r="N9" s="164"/>
      <c r="O9" s="730"/>
      <c r="P9" s="731"/>
      <c r="Q9" s="731"/>
      <c r="R9" s="731"/>
      <c r="S9" s="731"/>
      <c r="T9" s="731"/>
      <c r="U9" s="731"/>
      <c r="V9" s="731"/>
      <c r="W9" s="731"/>
    </row>
    <row r="10" spans="1:35" ht="14.25">
      <c r="A10" s="160"/>
      <c r="B10" s="160"/>
      <c r="C10" s="160"/>
      <c r="D10" s="160"/>
      <c r="E10" s="160"/>
      <c r="F10" s="160"/>
      <c r="G10" s="160"/>
      <c r="H10" s="160"/>
      <c r="I10" s="160"/>
      <c r="J10" s="160"/>
      <c r="K10" s="163"/>
      <c r="L10" s="163"/>
      <c r="M10" s="163"/>
      <c r="N10" s="162"/>
      <c r="O10" s="162"/>
      <c r="P10" s="162"/>
      <c r="Q10" s="162"/>
      <c r="R10" s="162"/>
      <c r="S10" s="162"/>
      <c r="T10" s="162"/>
      <c r="U10" s="162"/>
      <c r="V10" s="162"/>
      <c r="W10" s="162"/>
    </row>
    <row r="11" spans="1:35" ht="22.5" customHeight="1">
      <c r="A11" s="805" t="s">
        <v>281</v>
      </c>
      <c r="B11" s="805"/>
      <c r="C11" s="805"/>
      <c r="D11" s="805"/>
      <c r="E11" s="805"/>
      <c r="F11" s="805"/>
      <c r="G11" s="805"/>
      <c r="H11" s="805"/>
      <c r="I11" s="805"/>
      <c r="J11" s="805"/>
      <c r="K11" s="805"/>
      <c r="L11" s="805"/>
      <c r="M11" s="805"/>
      <c r="N11" s="805"/>
      <c r="O11" s="805"/>
      <c r="P11" s="805"/>
      <c r="Q11" s="805"/>
      <c r="R11" s="805"/>
      <c r="S11" s="805"/>
      <c r="T11" s="805"/>
      <c r="U11" s="805"/>
      <c r="V11" s="805"/>
      <c r="W11" s="805"/>
    </row>
    <row r="12" spans="1:35" ht="22.5" customHeight="1">
      <c r="A12" s="805"/>
      <c r="B12" s="805"/>
      <c r="C12" s="805"/>
      <c r="D12" s="805"/>
      <c r="E12" s="805"/>
      <c r="F12" s="805"/>
      <c r="G12" s="805"/>
      <c r="H12" s="805"/>
      <c r="I12" s="805"/>
      <c r="J12" s="805"/>
      <c r="K12" s="805"/>
      <c r="L12" s="805"/>
      <c r="M12" s="805"/>
      <c r="N12" s="805"/>
      <c r="O12" s="805"/>
      <c r="P12" s="805"/>
      <c r="Q12" s="805"/>
      <c r="R12" s="805"/>
      <c r="S12" s="805"/>
      <c r="T12" s="805"/>
      <c r="U12" s="805"/>
      <c r="V12" s="805"/>
      <c r="W12" s="805"/>
    </row>
    <row r="13" spans="1:35" ht="18"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row>
    <row r="14" spans="1:35" ht="18.75" customHeight="1">
      <c r="A14" s="772" t="s">
        <v>131</v>
      </c>
      <c r="B14" s="772"/>
      <c r="C14" s="772"/>
      <c r="D14" s="772"/>
      <c r="E14" s="772"/>
      <c r="F14" s="772"/>
      <c r="G14" s="772"/>
      <c r="H14" s="772"/>
      <c r="I14" s="772"/>
      <c r="J14" s="772"/>
      <c r="K14" s="772"/>
      <c r="L14" s="772"/>
      <c r="M14" s="772"/>
      <c r="N14" s="772"/>
      <c r="O14" s="772"/>
      <c r="P14" s="772"/>
      <c r="Q14" s="772"/>
      <c r="R14" s="772"/>
      <c r="S14" s="772"/>
      <c r="T14" s="772"/>
      <c r="U14" s="772"/>
      <c r="V14" s="772"/>
      <c r="W14" s="772"/>
      <c r="X14" s="53"/>
    </row>
    <row r="15" spans="1:35" ht="18.75" customHeight="1">
      <c r="A15" s="146"/>
      <c r="B15" s="146"/>
      <c r="C15" s="146"/>
      <c r="D15" s="146"/>
      <c r="E15" s="146"/>
      <c r="F15" s="146"/>
      <c r="G15" s="146"/>
      <c r="H15" s="146"/>
      <c r="I15" s="146"/>
      <c r="J15" s="146"/>
      <c r="K15" s="146"/>
      <c r="L15" s="146"/>
      <c r="M15" s="146"/>
      <c r="N15" s="146"/>
      <c r="O15" s="146"/>
      <c r="P15" s="146"/>
      <c r="Q15" s="146"/>
      <c r="R15" s="146"/>
      <c r="S15" s="146"/>
      <c r="T15" s="146"/>
      <c r="U15" s="146"/>
      <c r="V15" s="146"/>
      <c r="W15" s="146"/>
      <c r="X15" s="53"/>
    </row>
    <row r="16" spans="1:35" ht="31.5" customHeight="1">
      <c r="A16" s="59" t="s">
        <v>133</v>
      </c>
      <c r="B16" s="59" t="s">
        <v>132</v>
      </c>
      <c r="C16" s="59"/>
      <c r="D16" s="575">
        <v>0</v>
      </c>
      <c r="E16" s="575"/>
      <c r="F16" s="576">
        <v>0</v>
      </c>
      <c r="G16" s="576"/>
      <c r="H16" s="577" t="str">
        <f>IF(OR(D16=0,F16=0),"( 　　)",DATE('はじめに！'!E5+2018,D16,F16))</f>
        <v>( 　　)</v>
      </c>
      <c r="I16" s="577"/>
      <c r="J16" s="806">
        <v>0</v>
      </c>
      <c r="K16" s="806"/>
      <c r="L16" s="807">
        <v>0</v>
      </c>
      <c r="M16" s="807"/>
      <c r="N16" s="59" t="s">
        <v>150</v>
      </c>
      <c r="O16" s="806">
        <v>0</v>
      </c>
      <c r="P16" s="806"/>
      <c r="Q16" s="807">
        <v>0</v>
      </c>
      <c r="R16" s="807"/>
      <c r="S16" s="59"/>
      <c r="T16" s="59"/>
      <c r="U16" s="59"/>
      <c r="V16" s="59"/>
      <c r="W16" s="59"/>
      <c r="X16" s="53"/>
    </row>
    <row r="17" spans="1:36" ht="31.5" customHeight="1">
      <c r="A17" s="59"/>
      <c r="B17" s="59"/>
      <c r="C17" s="59"/>
      <c r="D17" s="59"/>
      <c r="E17" s="59"/>
      <c r="F17" s="59"/>
      <c r="G17" s="59"/>
      <c r="H17" s="59"/>
      <c r="I17" s="59"/>
      <c r="J17" s="59"/>
      <c r="K17" s="59"/>
      <c r="L17" s="59"/>
      <c r="M17" s="59"/>
      <c r="N17" s="59"/>
      <c r="O17" s="59"/>
      <c r="P17" s="168"/>
      <c r="Q17" s="59"/>
      <c r="R17" s="161"/>
      <c r="S17" s="59"/>
      <c r="T17" s="59"/>
      <c r="U17" s="59"/>
      <c r="V17" s="59"/>
      <c r="W17" s="59"/>
      <c r="X17" s="53"/>
    </row>
    <row r="18" spans="1:36" ht="31.5" customHeight="1">
      <c r="A18" s="160" t="s">
        <v>134</v>
      </c>
      <c r="B18" s="59" t="s">
        <v>157</v>
      </c>
      <c r="C18" s="59"/>
      <c r="D18" s="59"/>
      <c r="E18" s="59"/>
      <c r="F18" s="59"/>
      <c r="G18" s="59"/>
      <c r="H18" s="59"/>
      <c r="I18" s="59"/>
      <c r="J18" s="59"/>
      <c r="K18" s="59"/>
      <c r="L18" s="59"/>
      <c r="M18" s="59"/>
      <c r="N18" s="59"/>
      <c r="O18" s="59"/>
      <c r="P18" s="59"/>
      <c r="Q18" s="167"/>
      <c r="R18" s="59"/>
      <c r="S18" s="59"/>
      <c r="T18" s="59"/>
      <c r="U18" s="59"/>
      <c r="V18" s="59"/>
      <c r="W18" s="59"/>
      <c r="X18" s="53"/>
    </row>
    <row r="19" spans="1:36" ht="31.5" customHeight="1">
      <c r="A19" s="160"/>
      <c r="B19" s="129" t="s">
        <v>135</v>
      </c>
      <c r="C19" s="59" t="s">
        <v>280</v>
      </c>
      <c r="D19" s="59"/>
      <c r="E19" s="166"/>
      <c r="F19" s="166" t="s">
        <v>279</v>
      </c>
      <c r="G19" s="166"/>
      <c r="H19" s="166"/>
      <c r="I19" s="166"/>
      <c r="J19" s="166" t="s">
        <v>278</v>
      </c>
      <c r="K19" s="166"/>
      <c r="L19" s="166"/>
      <c r="M19" s="166"/>
      <c r="N19" s="166" t="s">
        <v>277</v>
      </c>
      <c r="O19" s="166"/>
      <c r="P19" s="59"/>
      <c r="Q19" s="59"/>
      <c r="R19" s="59"/>
      <c r="S19" s="59"/>
      <c r="T19" s="59"/>
      <c r="U19" s="59"/>
      <c r="V19" s="59"/>
      <c r="W19" s="59"/>
      <c r="X19" s="59"/>
      <c r="Y19" s="59"/>
      <c r="Z19" s="59"/>
      <c r="AA19" s="59"/>
      <c r="AB19" s="59"/>
      <c r="AC19" s="59"/>
      <c r="AD19" s="59"/>
      <c r="AE19" s="59"/>
      <c r="AF19" s="59"/>
      <c r="AG19" s="59"/>
      <c r="AH19" s="53"/>
      <c r="AI19" s="53"/>
    </row>
    <row r="20" spans="1:36" ht="34.15" customHeight="1">
      <c r="A20" s="160"/>
      <c r="B20" s="129"/>
      <c r="C20" s="59"/>
      <c r="D20" s="59"/>
      <c r="E20" s="824" t="s">
        <v>276</v>
      </c>
      <c r="F20" s="824"/>
      <c r="G20" s="824"/>
      <c r="H20" s="824"/>
      <c r="I20" s="824"/>
      <c r="J20" s="824"/>
      <c r="K20" s="824"/>
      <c r="L20" s="824"/>
      <c r="M20" s="824"/>
      <c r="N20" s="824"/>
      <c r="O20" s="824"/>
      <c r="P20" s="824"/>
      <c r="Q20" s="824"/>
      <c r="R20" s="824"/>
      <c r="S20" s="824"/>
      <c r="T20" s="824"/>
      <c r="U20" s="824"/>
      <c r="V20" s="824"/>
      <c r="W20" s="824"/>
      <c r="X20" s="59"/>
      <c r="Y20" s="59"/>
      <c r="Z20" s="59"/>
      <c r="AA20" s="59"/>
      <c r="AB20" s="59"/>
      <c r="AC20" s="59"/>
      <c r="AD20" s="59"/>
      <c r="AE20" s="59"/>
      <c r="AF20" s="59"/>
      <c r="AG20" s="59"/>
      <c r="AH20" s="59"/>
      <c r="AI20" s="53"/>
      <c r="AJ20" s="53"/>
    </row>
    <row r="21" spans="1:36" ht="31.5" customHeight="1">
      <c r="A21" s="59"/>
      <c r="B21" s="59" t="s">
        <v>136</v>
      </c>
      <c r="C21" s="59" t="s">
        <v>158</v>
      </c>
      <c r="D21" s="59"/>
      <c r="E21" s="59"/>
      <c r="F21" s="59"/>
      <c r="G21" s="59"/>
      <c r="H21" s="59"/>
      <c r="I21" s="59"/>
      <c r="J21" s="59"/>
      <c r="K21" s="59"/>
      <c r="L21" s="59"/>
      <c r="M21" s="59"/>
      <c r="N21" s="59"/>
      <c r="O21" s="59"/>
      <c r="P21" s="59"/>
      <c r="Q21" s="59"/>
      <c r="R21" s="59"/>
      <c r="S21" s="59"/>
      <c r="T21" s="59"/>
      <c r="U21" s="59"/>
      <c r="V21" s="59"/>
      <c r="W21" s="59"/>
      <c r="X21" s="53"/>
    </row>
    <row r="22" spans="1:36" ht="31.5" customHeight="1">
      <c r="A22" s="59"/>
      <c r="B22" s="160"/>
      <c r="C22" s="160"/>
      <c r="D22" s="528" t="s">
        <v>358</v>
      </c>
      <c r="E22" s="753"/>
      <c r="F22" s="753"/>
      <c r="G22" s="753"/>
      <c r="H22" s="720"/>
      <c r="I22" s="721"/>
      <c r="J22" s="721"/>
      <c r="K22" s="721"/>
      <c r="L22" s="721"/>
      <c r="M22" s="721"/>
      <c r="N22" s="721"/>
      <c r="O22" s="721"/>
      <c r="P22" s="721"/>
      <c r="Q22" s="721"/>
      <c r="R22" s="721"/>
      <c r="S22" s="721"/>
      <c r="T22" s="721"/>
      <c r="U22" s="721"/>
      <c r="V22" s="721"/>
      <c r="W22" s="722"/>
      <c r="X22" s="53"/>
    </row>
    <row r="23" spans="1:36" ht="31.5" customHeight="1">
      <c r="A23" s="59"/>
      <c r="B23" s="59"/>
      <c r="C23" s="155"/>
      <c r="D23" s="823" t="s">
        <v>275</v>
      </c>
      <c r="E23" s="755"/>
      <c r="F23" s="755"/>
      <c r="G23" s="756"/>
      <c r="H23" s="720"/>
      <c r="I23" s="721"/>
      <c r="J23" s="721"/>
      <c r="K23" s="721"/>
      <c r="L23" s="721"/>
      <c r="M23" s="721"/>
      <c r="N23" s="721"/>
      <c r="O23" s="721"/>
      <c r="P23" s="721"/>
      <c r="Q23" s="721"/>
      <c r="R23" s="721"/>
      <c r="S23" s="721"/>
      <c r="T23" s="721"/>
      <c r="U23" s="721"/>
      <c r="V23" s="721"/>
      <c r="W23" s="722"/>
      <c r="X23" s="53"/>
    </row>
    <row r="24" spans="1:36" ht="36" customHeight="1">
      <c r="A24" s="59"/>
      <c r="B24" s="59"/>
      <c r="C24" s="155"/>
      <c r="D24" s="528" t="s">
        <v>357</v>
      </c>
      <c r="E24" s="753"/>
      <c r="F24" s="753"/>
      <c r="G24" s="753"/>
      <c r="H24" s="720"/>
      <c r="I24" s="721"/>
      <c r="J24" s="721"/>
      <c r="K24" s="721"/>
      <c r="L24" s="721"/>
      <c r="M24" s="721"/>
      <c r="N24" s="721"/>
      <c r="O24" s="721"/>
      <c r="P24" s="721"/>
      <c r="Q24" s="721"/>
      <c r="R24" s="721"/>
      <c r="S24" s="721"/>
      <c r="T24" s="721"/>
      <c r="U24" s="721"/>
      <c r="V24" s="721"/>
      <c r="W24" s="722"/>
      <c r="X24" s="53"/>
    </row>
    <row r="25" spans="1:36" ht="32.450000000000003" customHeight="1">
      <c r="A25" s="59"/>
      <c r="B25" s="59"/>
      <c r="C25" s="155"/>
      <c r="D25" s="528" t="s">
        <v>274</v>
      </c>
      <c r="E25" s="753"/>
      <c r="F25" s="753"/>
      <c r="G25" s="753"/>
      <c r="H25" s="720"/>
      <c r="I25" s="721"/>
      <c r="J25" s="721"/>
      <c r="K25" s="721"/>
      <c r="L25" s="721"/>
      <c r="M25" s="721"/>
      <c r="N25" s="721"/>
      <c r="O25" s="721"/>
      <c r="P25" s="721"/>
      <c r="Q25" s="721"/>
      <c r="R25" s="721"/>
      <c r="S25" s="721"/>
      <c r="T25" s="721"/>
      <c r="U25" s="721"/>
      <c r="V25" s="721"/>
      <c r="W25" s="722"/>
      <c r="X25" s="53"/>
    </row>
    <row r="26" spans="1:36" ht="33.75" customHeight="1">
      <c r="A26" s="59"/>
      <c r="B26" s="59" t="s">
        <v>146</v>
      </c>
      <c r="C26" s="59" t="s">
        <v>273</v>
      </c>
      <c r="D26" s="59"/>
      <c r="E26" s="59"/>
      <c r="F26" s="59"/>
      <c r="G26" s="59"/>
      <c r="H26" s="59"/>
      <c r="I26" s="59"/>
      <c r="J26" s="59"/>
      <c r="K26" s="59"/>
      <c r="L26" s="59"/>
      <c r="M26" s="59"/>
      <c r="N26" s="59"/>
      <c r="O26" s="59"/>
      <c r="P26" s="59"/>
      <c r="Q26" s="59"/>
      <c r="R26" s="59"/>
      <c r="S26" s="59"/>
      <c r="T26" s="59"/>
      <c r="U26" s="59"/>
      <c r="V26" s="59"/>
      <c r="W26" s="59"/>
      <c r="X26" s="53"/>
    </row>
    <row r="27" spans="1:36" ht="33.75" customHeight="1">
      <c r="A27" s="59"/>
      <c r="B27" s="59"/>
      <c r="C27" s="59"/>
      <c r="D27" s="815" t="s">
        <v>218</v>
      </c>
      <c r="E27" s="816"/>
      <c r="F27" s="816"/>
      <c r="G27" s="816"/>
      <c r="H27" s="817"/>
      <c r="I27" s="815" t="s">
        <v>272</v>
      </c>
      <c r="J27" s="816"/>
      <c r="K27" s="816"/>
      <c r="L27" s="816"/>
      <c r="M27" s="817"/>
      <c r="N27" s="815" t="s">
        <v>137</v>
      </c>
      <c r="O27" s="816"/>
      <c r="P27" s="816"/>
      <c r="Q27" s="816"/>
      <c r="R27" s="817"/>
      <c r="S27" s="814" t="s">
        <v>142</v>
      </c>
      <c r="T27" s="814"/>
      <c r="U27" s="814"/>
      <c r="V27" s="814"/>
      <c r="W27" s="814"/>
      <c r="X27" s="59"/>
      <c r="Z27" s="53"/>
    </row>
    <row r="28" spans="1:36" ht="33.75" customHeight="1">
      <c r="A28" s="59"/>
      <c r="B28" s="59"/>
      <c r="C28" s="59"/>
      <c r="D28" s="818">
        <v>0</v>
      </c>
      <c r="E28" s="819"/>
      <c r="F28" s="819"/>
      <c r="G28" s="819"/>
      <c r="H28" s="820"/>
      <c r="I28" s="818">
        <v>0</v>
      </c>
      <c r="J28" s="819"/>
      <c r="K28" s="819"/>
      <c r="L28" s="819"/>
      <c r="M28" s="820"/>
      <c r="N28" s="818">
        <v>0</v>
      </c>
      <c r="O28" s="819"/>
      <c r="P28" s="819"/>
      <c r="Q28" s="819"/>
      <c r="R28" s="820"/>
      <c r="S28" s="761">
        <f>SUM(D28:R28)</f>
        <v>0</v>
      </c>
      <c r="T28" s="761"/>
      <c r="U28" s="761"/>
      <c r="V28" s="761"/>
      <c r="W28" s="761"/>
      <c r="X28" s="59"/>
      <c r="Z28" s="53"/>
    </row>
    <row r="29" spans="1:36" ht="31.15" customHeight="1">
      <c r="A29" s="59"/>
      <c r="B29" s="59"/>
      <c r="C29" s="59"/>
      <c r="D29" s="59"/>
      <c r="E29" s="59"/>
      <c r="F29" s="59"/>
      <c r="G29" s="59"/>
      <c r="H29" s="59"/>
      <c r="I29" s="59"/>
      <c r="J29" s="59"/>
      <c r="K29" s="59"/>
      <c r="L29" s="59"/>
      <c r="M29" s="59"/>
      <c r="N29" s="59"/>
      <c r="O29" s="59"/>
      <c r="P29" s="59"/>
      <c r="Q29" s="59"/>
      <c r="R29" s="59"/>
      <c r="S29" s="59"/>
      <c r="T29" s="59"/>
      <c r="U29" s="59"/>
      <c r="V29" s="59"/>
      <c r="W29" s="59"/>
      <c r="X29" s="53"/>
    </row>
    <row r="30" spans="1:36" ht="31.15" customHeight="1">
      <c r="A30" s="59" t="s">
        <v>138</v>
      </c>
      <c r="B30" s="59" t="s">
        <v>139</v>
      </c>
      <c r="C30" s="59"/>
      <c r="D30" s="59"/>
      <c r="E30" s="59"/>
      <c r="F30" s="59"/>
      <c r="G30" s="59"/>
      <c r="H30" s="59"/>
      <c r="I30" s="59"/>
      <c r="J30" s="59"/>
      <c r="K30" s="59"/>
      <c r="L30" s="59"/>
      <c r="M30" s="59"/>
      <c r="N30" s="59"/>
      <c r="O30" s="59"/>
      <c r="P30" s="59"/>
      <c r="Q30" s="59"/>
      <c r="R30" s="59"/>
      <c r="S30" s="59"/>
      <c r="T30" s="59"/>
      <c r="U30" s="59"/>
      <c r="V30" s="59"/>
      <c r="W30" s="59"/>
      <c r="X30" s="53"/>
    </row>
    <row r="31" spans="1:36" ht="22.5" customHeight="1">
      <c r="A31" s="59"/>
      <c r="B31" s="59" t="s">
        <v>135</v>
      </c>
      <c r="C31" s="59" t="s">
        <v>271</v>
      </c>
      <c r="D31" s="59"/>
      <c r="E31" s="59"/>
      <c r="F31" s="59"/>
      <c r="G31" s="59"/>
      <c r="H31" s="59"/>
      <c r="I31" s="59"/>
      <c r="J31" s="59"/>
      <c r="K31" s="59"/>
      <c r="L31" s="59"/>
      <c r="M31" s="59"/>
      <c r="N31" s="59"/>
      <c r="O31" s="59"/>
      <c r="P31" s="59"/>
      <c r="Q31" s="59"/>
      <c r="R31" s="59"/>
      <c r="S31" s="59"/>
      <c r="T31" s="59"/>
      <c r="U31" s="59"/>
      <c r="V31" s="59"/>
      <c r="W31" s="59"/>
      <c r="X31" s="53"/>
    </row>
    <row r="32" spans="1:36" ht="18" customHeight="1">
      <c r="A32" s="59"/>
      <c r="B32" s="59" t="s">
        <v>136</v>
      </c>
      <c r="C32" s="59" t="s">
        <v>270</v>
      </c>
      <c r="D32" s="59"/>
      <c r="E32" s="59"/>
      <c r="F32" s="59"/>
      <c r="G32" s="59"/>
      <c r="H32" s="59"/>
      <c r="I32" s="59"/>
      <c r="J32" s="59"/>
      <c r="K32" s="59"/>
      <c r="L32" s="59"/>
      <c r="M32" s="59"/>
      <c r="N32" s="59"/>
      <c r="O32" s="59"/>
      <c r="P32" s="59"/>
      <c r="Q32" s="59"/>
      <c r="R32" s="59"/>
      <c r="S32" s="59"/>
      <c r="T32" s="59"/>
      <c r="U32" s="59"/>
      <c r="V32" s="59"/>
      <c r="W32" s="59"/>
      <c r="X32" s="53"/>
    </row>
    <row r="33" spans="1:23" ht="18" customHeight="1">
      <c r="A33" s="155"/>
      <c r="B33" s="59" t="s">
        <v>146</v>
      </c>
      <c r="C33" s="160" t="s">
        <v>269</v>
      </c>
      <c r="D33" s="155"/>
      <c r="E33" s="155"/>
      <c r="F33" s="155"/>
      <c r="G33" s="155"/>
      <c r="H33" s="155"/>
      <c r="I33" s="155"/>
      <c r="J33" s="155"/>
      <c r="K33" s="155"/>
      <c r="L33" s="155"/>
      <c r="M33" s="155"/>
      <c r="N33" s="155"/>
      <c r="O33" s="155"/>
      <c r="P33" s="155"/>
      <c r="Q33" s="155"/>
      <c r="R33" s="155"/>
      <c r="S33" s="155"/>
      <c r="T33" s="155"/>
      <c r="U33" s="155"/>
      <c r="V33" s="155"/>
      <c r="W33" s="155"/>
    </row>
    <row r="34" spans="1:23" ht="18"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row>
    <row r="201" spans="1:3" ht="18" customHeight="1">
      <c r="A201" s="148">
        <v>2020</v>
      </c>
      <c r="B201" s="148">
        <v>4</v>
      </c>
      <c r="C201" s="148">
        <v>1</v>
      </c>
    </row>
    <row r="202" spans="1:3" ht="18" customHeight="1">
      <c r="A202" s="148">
        <v>2021</v>
      </c>
      <c r="B202" s="148">
        <v>5</v>
      </c>
      <c r="C202" s="148">
        <v>2</v>
      </c>
    </row>
    <row r="203" spans="1:3" ht="18" customHeight="1">
      <c r="A203" s="148">
        <v>2022</v>
      </c>
      <c r="B203" s="148">
        <v>6</v>
      </c>
      <c r="C203" s="148">
        <v>3</v>
      </c>
    </row>
    <row r="204" spans="1:3" ht="18" customHeight="1">
      <c r="A204" s="148">
        <v>2023</v>
      </c>
      <c r="B204" s="148">
        <v>7</v>
      </c>
      <c r="C204" s="148">
        <v>4</v>
      </c>
    </row>
    <row r="205" spans="1:3" ht="18" customHeight="1">
      <c r="A205" s="148">
        <v>2024</v>
      </c>
      <c r="B205" s="148">
        <v>8</v>
      </c>
      <c r="C205" s="148">
        <v>5</v>
      </c>
    </row>
    <row r="206" spans="1:3" ht="18" customHeight="1">
      <c r="A206" s="148">
        <v>2025</v>
      </c>
      <c r="B206" s="148">
        <v>9</v>
      </c>
      <c r="C206" s="148">
        <v>6</v>
      </c>
    </row>
    <row r="207" spans="1:3" ht="18" customHeight="1">
      <c r="A207" s="148">
        <v>2026</v>
      </c>
      <c r="B207" s="148">
        <v>10</v>
      </c>
      <c r="C207" s="148">
        <v>7</v>
      </c>
    </row>
    <row r="208" spans="1:3" ht="18" customHeight="1">
      <c r="A208" s="148">
        <v>2027</v>
      </c>
      <c r="B208" s="148">
        <v>11</v>
      </c>
      <c r="C208" s="148">
        <v>8</v>
      </c>
    </row>
    <row r="209" spans="1:3" ht="18" customHeight="1">
      <c r="A209" s="148">
        <v>2028</v>
      </c>
      <c r="B209" s="148">
        <v>12</v>
      </c>
      <c r="C209" s="148">
        <v>9</v>
      </c>
    </row>
    <row r="210" spans="1:3" ht="18" customHeight="1">
      <c r="A210" s="148">
        <v>2029</v>
      </c>
      <c r="C210" s="148">
        <v>10</v>
      </c>
    </row>
    <row r="211" spans="1:3" ht="18" customHeight="1">
      <c r="A211" s="148">
        <v>2030</v>
      </c>
      <c r="C211" s="148">
        <v>11</v>
      </c>
    </row>
    <row r="212" spans="1:3" ht="18" customHeight="1">
      <c r="C212" s="148">
        <v>12</v>
      </c>
    </row>
    <row r="213" spans="1:3" ht="18" customHeight="1">
      <c r="C213" s="148">
        <v>13</v>
      </c>
    </row>
    <row r="214" spans="1:3" ht="18" customHeight="1">
      <c r="C214" s="148">
        <v>14</v>
      </c>
    </row>
    <row r="215" spans="1:3" ht="18" customHeight="1">
      <c r="C215" s="148">
        <v>15</v>
      </c>
    </row>
    <row r="216" spans="1:3" ht="18" customHeight="1">
      <c r="C216" s="148">
        <v>16</v>
      </c>
    </row>
    <row r="217" spans="1:3" ht="18" customHeight="1">
      <c r="C217" s="148">
        <v>17</v>
      </c>
    </row>
    <row r="218" spans="1:3" ht="18" customHeight="1">
      <c r="C218" s="148">
        <v>18</v>
      </c>
    </row>
    <row r="219" spans="1:3" ht="18" customHeight="1">
      <c r="C219" s="148">
        <v>19</v>
      </c>
    </row>
    <row r="220" spans="1:3" ht="18" customHeight="1">
      <c r="C220" s="148">
        <v>20</v>
      </c>
    </row>
    <row r="221" spans="1:3" ht="18" customHeight="1">
      <c r="C221" s="148">
        <v>21</v>
      </c>
    </row>
    <row r="222" spans="1:3" ht="18" customHeight="1">
      <c r="C222" s="148">
        <v>22</v>
      </c>
    </row>
    <row r="223" spans="1:3" ht="18" customHeight="1">
      <c r="C223" s="148">
        <v>23</v>
      </c>
    </row>
    <row r="224" spans="1:3" ht="18" customHeight="1">
      <c r="C224" s="148">
        <v>24</v>
      </c>
    </row>
    <row r="225" spans="3:3" ht="18" customHeight="1">
      <c r="C225" s="148">
        <v>25</v>
      </c>
    </row>
    <row r="226" spans="3:3" ht="18" customHeight="1">
      <c r="C226" s="148">
        <v>26</v>
      </c>
    </row>
    <row r="227" spans="3:3" ht="18" customHeight="1">
      <c r="C227" s="148">
        <v>27</v>
      </c>
    </row>
    <row r="228" spans="3:3" ht="18" customHeight="1">
      <c r="C228" s="148">
        <v>28</v>
      </c>
    </row>
    <row r="229" spans="3:3" ht="18" customHeight="1">
      <c r="C229" s="148">
        <v>29</v>
      </c>
    </row>
    <row r="230" spans="3:3" ht="18" customHeight="1">
      <c r="C230" s="148">
        <v>30</v>
      </c>
    </row>
    <row r="231" spans="3:3" ht="18" customHeight="1">
      <c r="C231" s="148">
        <v>31</v>
      </c>
    </row>
  </sheetData>
  <sheetProtection sheet="1" selectLockedCells="1"/>
  <mergeCells count="40">
    <mergeCell ref="E20:W20"/>
    <mergeCell ref="A2:W2"/>
    <mergeCell ref="A1:W1"/>
    <mergeCell ref="K8:M8"/>
    <mergeCell ref="O8:W8"/>
    <mergeCell ref="K9:M9"/>
    <mergeCell ref="O9:W9"/>
    <mergeCell ref="L16:M16"/>
    <mergeCell ref="F16:G16"/>
    <mergeCell ref="H16:I16"/>
    <mergeCell ref="J16:K16"/>
    <mergeCell ref="A11:W12"/>
    <mergeCell ref="A14:W14"/>
    <mergeCell ref="O7:W7"/>
    <mergeCell ref="K6:M6"/>
    <mergeCell ref="O6:W6"/>
    <mergeCell ref="D25:G25"/>
    <mergeCell ref="H25:W25"/>
    <mergeCell ref="D24:G24"/>
    <mergeCell ref="H24:W24"/>
    <mergeCell ref="Y1:Z3"/>
    <mergeCell ref="A3:W3"/>
    <mergeCell ref="P4:W4"/>
    <mergeCell ref="A5:L5"/>
    <mergeCell ref="K7:M7"/>
    <mergeCell ref="O16:P16"/>
    <mergeCell ref="Q16:R16"/>
    <mergeCell ref="D22:G22"/>
    <mergeCell ref="H22:W22"/>
    <mergeCell ref="D23:G23"/>
    <mergeCell ref="H23:W23"/>
    <mergeCell ref="D16:E16"/>
    <mergeCell ref="S27:W27"/>
    <mergeCell ref="S28:W28"/>
    <mergeCell ref="D27:H27"/>
    <mergeCell ref="D28:H28"/>
    <mergeCell ref="I27:M27"/>
    <mergeCell ref="I28:M28"/>
    <mergeCell ref="N27:R27"/>
    <mergeCell ref="N28:R28"/>
  </mergeCells>
  <phoneticPr fontId="2"/>
  <conditionalFormatting sqref="A1:W1 A2">
    <cfRule type="containsText" dxfId="51" priority="3" operator="containsText" text="実施">
      <formula>NOT(ISERROR(SEARCH("実施",A1)))</formula>
    </cfRule>
  </conditionalFormatting>
  <conditionalFormatting sqref="F16 D16">
    <cfRule type="cellIs" dxfId="50" priority="2" operator="notEqual">
      <formula>0</formula>
    </cfRule>
  </conditionalFormatting>
  <conditionalFormatting sqref="O6:W6">
    <cfRule type="containsText" dxfId="49" priority="1" operator="containsText" text="利用申込書の「はじめに！」シートからコピーして">
      <formula>NOT(ISERROR(SEARCH("利用申込書の「はじめに！」シートからコピーして",O6)))</formula>
    </cfRule>
  </conditionalFormatting>
  <dataValidations count="3">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6 D16" xr:uid="{20401EEE-A586-4A60-97AC-6AF400254E4F}">
      <formula1>0</formula1>
    </dataValidation>
    <dataValidation type="whole" allowBlank="1" showInputMessage="1" showErrorMessage="1" promptTitle="数字のみを入力してください。" prompt="9:00~16:59の間で入力してください。" sqref="L16 Q16" xr:uid="{9CEAFDEC-F43B-4972-8DEB-14477CD36099}">
      <formula1>0</formula1>
      <formula2>59</formula2>
    </dataValidation>
    <dataValidation type="whole" allowBlank="1" showInputMessage="1" showErrorMessage="1" promptTitle="数字のみを入力してください。" prompt="9:00~16:59の範囲で入力してください。" sqref="J16 O16" xr:uid="{544D50BB-819A-4DB5-AF5D-A413D1EB7E3C}">
      <formula1>0</formula1>
      <formula2>16</formula2>
    </dataValidation>
  </dataValidations>
  <hyperlinks>
    <hyperlink ref="Y1:Y3" location="'はじめに！'!A1" display="'はじめに！'!A1" xr:uid="{B137FE9E-954F-487A-BB59-E8E09E1C992B}"/>
  </hyperlinks>
  <printOptions horizontalCentered="1" verticalCentered="1"/>
  <pageMargins left="0.23622047244094491" right="0.23622047244094491"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0" r:id="rId4" name="Check Box 6">
              <controlPr defaultSize="0" autoFill="0" autoLine="0" autoPict="0">
                <anchor moveWithCells="1">
                  <from>
                    <xdr:col>5</xdr:col>
                    <xdr:colOff>76200</xdr:colOff>
                    <xdr:row>18</xdr:row>
                    <xdr:rowOff>9525</xdr:rowOff>
                  </from>
                  <to>
                    <xdr:col>6</xdr:col>
                    <xdr:colOff>104775</xdr:colOff>
                    <xdr:row>19</xdr:row>
                    <xdr:rowOff>9525</xdr:rowOff>
                  </to>
                </anchor>
              </controlPr>
            </control>
          </mc:Choice>
        </mc:AlternateContent>
        <mc:AlternateContent xmlns:mc="http://schemas.openxmlformats.org/markup-compatibility/2006">
          <mc:Choice Requires="x14">
            <control shapeId="36871" r:id="rId5" name="Check Box 7">
              <controlPr defaultSize="0" autoFill="0" autoLine="0" autoPict="0">
                <anchor moveWithCells="1">
                  <from>
                    <xdr:col>8</xdr:col>
                    <xdr:colOff>228600</xdr:colOff>
                    <xdr:row>18</xdr:row>
                    <xdr:rowOff>9525</xdr:rowOff>
                  </from>
                  <to>
                    <xdr:col>9</xdr:col>
                    <xdr:colOff>257175</xdr:colOff>
                    <xdr:row>19</xdr:row>
                    <xdr:rowOff>9525</xdr:rowOff>
                  </to>
                </anchor>
              </controlPr>
            </control>
          </mc:Choice>
        </mc:AlternateContent>
        <mc:AlternateContent xmlns:mc="http://schemas.openxmlformats.org/markup-compatibility/2006">
          <mc:Choice Requires="x14">
            <control shapeId="36872" r:id="rId6" name="Check Box 8">
              <controlPr defaultSize="0" autoFill="0" autoLine="0" autoPict="0">
                <anchor moveWithCells="1">
                  <from>
                    <xdr:col>12</xdr:col>
                    <xdr:colOff>114300</xdr:colOff>
                    <xdr:row>18</xdr:row>
                    <xdr:rowOff>0</xdr:rowOff>
                  </from>
                  <to>
                    <xdr:col>13</xdr:col>
                    <xdr:colOff>142875</xdr:colOff>
                    <xdr:row>19</xdr:row>
                    <xdr:rowOff>0</xdr:rowOff>
                  </to>
                </anchor>
              </controlPr>
            </control>
          </mc:Choice>
        </mc:AlternateContent>
        <mc:AlternateContent xmlns:mc="http://schemas.openxmlformats.org/markup-compatibility/2006">
          <mc:Choice Requires="x14">
            <control shapeId="36873" r:id="rId7" name="Check Box 9">
              <controlPr defaultSize="0" autoFill="0" autoLine="0" autoPict="0">
                <anchor moveWithCells="1">
                  <from>
                    <xdr:col>0</xdr:col>
                    <xdr:colOff>47625</xdr:colOff>
                    <xdr:row>0</xdr:row>
                    <xdr:rowOff>161925</xdr:rowOff>
                  </from>
                  <to>
                    <xdr:col>1</xdr:col>
                    <xdr:colOff>0</xdr:colOff>
                    <xdr:row>1</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ACF8-3717-47F1-BF90-D49845D46143}">
  <sheetPr codeName="Sheet14">
    <tabColor rgb="FF0070C0"/>
    <pageSetUpPr fitToPage="1"/>
  </sheetPr>
  <dimension ref="A1:AI230"/>
  <sheetViews>
    <sheetView view="pageBreakPreview" zoomScaleNormal="100" zoomScaleSheetLayoutView="100" workbookViewId="0">
      <selection activeCell="N27" sqref="N27:R27"/>
    </sheetView>
  </sheetViews>
  <sheetFormatPr defaultColWidth="9.33203125" defaultRowHeight="18" customHeight="1"/>
  <cols>
    <col min="1" max="6" width="4.83203125" style="148" customWidth="1"/>
    <col min="7" max="7" width="6.1640625" style="148" customWidth="1"/>
    <col min="8" max="23" width="4.83203125" style="148" customWidth="1"/>
    <col min="24" max="24" width="9.33203125" style="148"/>
    <col min="25" max="25" width="9.33203125" style="53"/>
    <col min="26" max="16384" width="9.33203125" style="148"/>
  </cols>
  <sheetData>
    <row r="1" spans="1:35" ht="14.25" customHeight="1">
      <c r="A1" s="616" t="str">
        <f>IF('はじめに！'!M39=TRUE,"","実施を希望されていません。希望の場合は、「はじめに！」シートの実施希望欄に✔を入れてください。")</f>
        <v>実施を希望されていません。希望の場合は、「はじめに！」シートの実施希望欄に✔を入れてください。</v>
      </c>
      <c r="B1" s="617"/>
      <c r="C1" s="617"/>
      <c r="D1" s="617"/>
      <c r="E1" s="617"/>
      <c r="F1" s="617"/>
      <c r="G1" s="617"/>
      <c r="H1" s="617"/>
      <c r="I1" s="617"/>
      <c r="J1" s="617"/>
      <c r="K1" s="617"/>
      <c r="L1" s="617"/>
      <c r="M1" s="617"/>
      <c r="N1" s="617"/>
      <c r="O1" s="617"/>
      <c r="P1" s="617"/>
      <c r="Q1" s="617"/>
      <c r="R1" s="617"/>
      <c r="S1" s="617"/>
      <c r="T1" s="617"/>
      <c r="U1" s="617"/>
      <c r="V1" s="617"/>
      <c r="W1" s="617"/>
      <c r="Y1" s="690" t="s">
        <v>163</v>
      </c>
      <c r="Z1" s="691"/>
    </row>
    <row r="2" spans="1:35" ht="23.45" customHeight="1">
      <c r="A2" s="617"/>
      <c r="B2" s="617"/>
      <c r="C2" s="617"/>
      <c r="D2" s="617"/>
      <c r="E2" s="617"/>
      <c r="F2" s="617"/>
      <c r="G2" s="617"/>
      <c r="H2" s="617"/>
      <c r="I2" s="617"/>
      <c r="J2" s="617"/>
      <c r="K2" s="617"/>
      <c r="L2" s="617"/>
      <c r="M2" s="617"/>
      <c r="N2" s="617"/>
      <c r="O2" s="617"/>
      <c r="P2" s="617"/>
      <c r="Q2" s="617"/>
      <c r="R2" s="617"/>
      <c r="S2" s="617"/>
      <c r="T2" s="617"/>
      <c r="U2" s="617"/>
      <c r="V2" s="617"/>
      <c r="W2" s="617"/>
      <c r="Y2" s="821"/>
      <c r="Z2" s="822"/>
    </row>
    <row r="3" spans="1:35" ht="19.5" thickBot="1">
      <c r="A3" s="811" t="s">
        <v>286</v>
      </c>
      <c r="B3" s="811"/>
      <c r="C3" s="811"/>
      <c r="D3" s="811"/>
      <c r="E3" s="811"/>
      <c r="F3" s="811"/>
      <c r="G3" s="811"/>
      <c r="H3" s="811"/>
      <c r="I3" s="811"/>
      <c r="J3" s="811"/>
      <c r="K3" s="811"/>
      <c r="L3" s="811"/>
      <c r="M3" s="811"/>
      <c r="N3" s="811"/>
      <c r="O3" s="811"/>
      <c r="P3" s="811"/>
      <c r="Q3" s="811"/>
      <c r="R3" s="811"/>
      <c r="S3" s="811"/>
      <c r="T3" s="811"/>
      <c r="U3" s="811"/>
      <c r="V3" s="811"/>
      <c r="W3" s="811"/>
      <c r="Y3" s="692"/>
      <c r="Z3" s="693"/>
    </row>
    <row r="4" spans="1:35" ht="14.25">
      <c r="A4" s="160"/>
      <c r="B4" s="160"/>
      <c r="C4" s="160"/>
      <c r="D4" s="160"/>
      <c r="E4" s="160"/>
      <c r="F4" s="160"/>
      <c r="G4" s="160"/>
      <c r="H4" s="160"/>
      <c r="I4" s="160"/>
      <c r="J4" s="160"/>
      <c r="K4" s="160"/>
      <c r="L4" s="160"/>
      <c r="M4" s="160"/>
      <c r="N4" s="160"/>
      <c r="O4" s="160"/>
      <c r="P4" s="812" t="str">
        <f>IF('はじめに！'!H4="","令和　　　年　　　月　　　日",'はじめに！'!H4)</f>
        <v>令和　　　年　　　月　　　日</v>
      </c>
      <c r="Q4" s="812"/>
      <c r="R4" s="812"/>
      <c r="S4" s="812"/>
      <c r="T4" s="812"/>
      <c r="U4" s="812"/>
      <c r="V4" s="812"/>
      <c r="W4" s="812"/>
      <c r="AF4" s="165"/>
      <c r="AG4" s="165"/>
      <c r="AH4" s="165"/>
      <c r="AI4" s="165"/>
    </row>
    <row r="5" spans="1:35" ht="14.25">
      <c r="A5" s="813" t="s">
        <v>24</v>
      </c>
      <c r="B5" s="813"/>
      <c r="C5" s="813"/>
      <c r="D5" s="813"/>
      <c r="E5" s="813"/>
      <c r="F5" s="813"/>
      <c r="G5" s="813"/>
      <c r="H5" s="813"/>
      <c r="I5" s="813"/>
      <c r="J5" s="813"/>
      <c r="K5" s="813"/>
      <c r="L5" s="813"/>
      <c r="M5" s="160"/>
      <c r="N5" s="160"/>
      <c r="O5" s="160"/>
      <c r="P5" s="160"/>
      <c r="Q5" s="160"/>
      <c r="R5" s="160"/>
      <c r="S5" s="160"/>
      <c r="T5" s="160"/>
      <c r="U5" s="160"/>
      <c r="V5" s="160"/>
      <c r="W5" s="160"/>
      <c r="AF5" s="165"/>
      <c r="AG5" s="165"/>
      <c r="AH5" s="165"/>
      <c r="AI5" s="165"/>
    </row>
    <row r="6" spans="1:35" ht="14.25">
      <c r="A6" s="160"/>
      <c r="B6" s="160"/>
      <c r="C6" s="160"/>
      <c r="D6" s="160"/>
      <c r="E6" s="160"/>
      <c r="F6" s="160"/>
      <c r="G6" s="160"/>
      <c r="H6" s="160"/>
      <c r="I6" s="160"/>
      <c r="J6" s="160"/>
      <c r="K6" s="808" t="s">
        <v>25</v>
      </c>
      <c r="L6" s="808"/>
      <c r="M6" s="808"/>
      <c r="N6" s="164"/>
      <c r="O6" s="809" t="str">
        <f>IF('はじめに！'!C9="","",'はじめに！'!C9)</f>
        <v/>
      </c>
      <c r="P6" s="810"/>
      <c r="Q6" s="810"/>
      <c r="R6" s="810"/>
      <c r="S6" s="810"/>
      <c r="T6" s="810"/>
      <c r="U6" s="810"/>
      <c r="V6" s="810"/>
      <c r="W6" s="810"/>
      <c r="AF6" s="165"/>
      <c r="AG6" s="165"/>
      <c r="AH6" s="165"/>
      <c r="AI6" s="165"/>
    </row>
    <row r="7" spans="1:35" ht="14.25">
      <c r="A7" s="160"/>
      <c r="B7" s="160"/>
      <c r="C7" s="160"/>
      <c r="D7" s="160"/>
      <c r="E7" s="160"/>
      <c r="F7" s="160"/>
      <c r="G7" s="160"/>
      <c r="H7" s="160"/>
      <c r="I7" s="160"/>
      <c r="J7" s="160"/>
      <c r="K7" s="808" t="s">
        <v>154</v>
      </c>
      <c r="L7" s="808"/>
      <c r="M7" s="808"/>
      <c r="N7" s="164"/>
      <c r="O7" s="730"/>
      <c r="P7" s="731"/>
      <c r="Q7" s="731"/>
      <c r="R7" s="731"/>
      <c r="S7" s="731"/>
      <c r="T7" s="731"/>
      <c r="U7" s="731"/>
      <c r="V7" s="731"/>
      <c r="W7" s="731"/>
    </row>
    <row r="8" spans="1:35" ht="14.25">
      <c r="A8" s="160"/>
      <c r="B8" s="160"/>
      <c r="C8" s="160"/>
      <c r="D8" s="160"/>
      <c r="E8" s="160"/>
      <c r="F8" s="160"/>
      <c r="G8" s="160"/>
      <c r="H8" s="160"/>
      <c r="I8" s="160"/>
      <c r="J8" s="160"/>
      <c r="K8" s="808" t="s">
        <v>155</v>
      </c>
      <c r="L8" s="808"/>
      <c r="M8" s="808"/>
      <c r="N8" s="164"/>
      <c r="O8" s="730"/>
      <c r="P8" s="731"/>
      <c r="Q8" s="731"/>
      <c r="R8" s="731"/>
      <c r="S8" s="731"/>
      <c r="T8" s="731"/>
      <c r="U8" s="731"/>
      <c r="V8" s="731"/>
      <c r="W8" s="731"/>
    </row>
    <row r="9" spans="1:35" ht="14.25">
      <c r="A9" s="160"/>
      <c r="B9" s="160"/>
      <c r="C9" s="160"/>
      <c r="D9" s="160"/>
      <c r="E9" s="160"/>
      <c r="F9" s="160"/>
      <c r="G9" s="160"/>
      <c r="H9" s="160"/>
      <c r="I9" s="160"/>
      <c r="J9" s="160"/>
      <c r="K9" s="808" t="s">
        <v>156</v>
      </c>
      <c r="L9" s="808"/>
      <c r="M9" s="808"/>
      <c r="N9" s="164"/>
      <c r="O9" s="730"/>
      <c r="P9" s="731"/>
      <c r="Q9" s="731"/>
      <c r="R9" s="731"/>
      <c r="S9" s="731"/>
      <c r="T9" s="731"/>
      <c r="U9" s="731"/>
      <c r="V9" s="731"/>
      <c r="W9" s="731"/>
    </row>
    <row r="10" spans="1:35" ht="14.25">
      <c r="A10" s="160"/>
      <c r="B10" s="160"/>
      <c r="C10" s="160"/>
      <c r="D10" s="160"/>
      <c r="E10" s="160"/>
      <c r="F10" s="160"/>
      <c r="G10" s="160"/>
      <c r="H10" s="160"/>
      <c r="I10" s="160"/>
      <c r="J10" s="160"/>
      <c r="K10" s="163"/>
      <c r="L10" s="163"/>
      <c r="M10" s="163"/>
      <c r="N10" s="162"/>
      <c r="O10" s="162"/>
      <c r="P10" s="162"/>
      <c r="Q10" s="162"/>
      <c r="R10" s="162"/>
      <c r="S10" s="162"/>
      <c r="T10" s="162"/>
      <c r="U10" s="162"/>
      <c r="V10" s="162"/>
      <c r="W10" s="162"/>
    </row>
    <row r="11" spans="1:35" ht="22.5" customHeight="1">
      <c r="A11" s="805" t="s">
        <v>285</v>
      </c>
      <c r="B11" s="805"/>
      <c r="C11" s="805"/>
      <c r="D11" s="805"/>
      <c r="E11" s="805"/>
      <c r="F11" s="805"/>
      <c r="G11" s="805"/>
      <c r="H11" s="805"/>
      <c r="I11" s="805"/>
      <c r="J11" s="805"/>
      <c r="K11" s="805"/>
      <c r="L11" s="805"/>
      <c r="M11" s="805"/>
      <c r="N11" s="805"/>
      <c r="O11" s="805"/>
      <c r="P11" s="805"/>
      <c r="Q11" s="805"/>
      <c r="R11" s="805"/>
      <c r="S11" s="805"/>
      <c r="T11" s="805"/>
      <c r="U11" s="805"/>
      <c r="V11" s="805"/>
      <c r="W11" s="805"/>
    </row>
    <row r="12" spans="1:35" ht="22.5" customHeight="1">
      <c r="A12" s="805"/>
      <c r="B12" s="805"/>
      <c r="C12" s="805"/>
      <c r="D12" s="805"/>
      <c r="E12" s="805"/>
      <c r="F12" s="805"/>
      <c r="G12" s="805"/>
      <c r="H12" s="805"/>
      <c r="I12" s="805"/>
      <c r="J12" s="805"/>
      <c r="K12" s="805"/>
      <c r="L12" s="805"/>
      <c r="M12" s="805"/>
      <c r="N12" s="805"/>
      <c r="O12" s="805"/>
      <c r="P12" s="805"/>
      <c r="Q12" s="805"/>
      <c r="R12" s="805"/>
      <c r="S12" s="805"/>
      <c r="T12" s="805"/>
      <c r="U12" s="805"/>
      <c r="V12" s="805"/>
      <c r="W12" s="805"/>
    </row>
    <row r="13" spans="1:35" ht="18"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row>
    <row r="14" spans="1:35" ht="18.75" customHeight="1">
      <c r="A14" s="772" t="s">
        <v>131</v>
      </c>
      <c r="B14" s="772"/>
      <c r="C14" s="772"/>
      <c r="D14" s="772"/>
      <c r="E14" s="772"/>
      <c r="F14" s="772"/>
      <c r="G14" s="772"/>
      <c r="H14" s="772"/>
      <c r="I14" s="772"/>
      <c r="J14" s="772"/>
      <c r="K14" s="772"/>
      <c r="L14" s="772"/>
      <c r="M14" s="772"/>
      <c r="N14" s="772"/>
      <c r="O14" s="772"/>
      <c r="P14" s="772"/>
      <c r="Q14" s="772"/>
      <c r="R14" s="772"/>
      <c r="S14" s="772"/>
      <c r="T14" s="772"/>
      <c r="U14" s="772"/>
      <c r="V14" s="772"/>
      <c r="W14" s="772"/>
      <c r="X14" s="53"/>
    </row>
    <row r="15" spans="1:35" ht="18.75" customHeight="1">
      <c r="A15" s="146"/>
      <c r="B15" s="146"/>
      <c r="C15" s="146"/>
      <c r="D15" s="146"/>
      <c r="E15" s="146"/>
      <c r="F15" s="146"/>
      <c r="G15" s="146"/>
      <c r="H15" s="146"/>
      <c r="I15" s="146"/>
      <c r="J15" s="146"/>
      <c r="K15" s="146"/>
      <c r="L15" s="146"/>
      <c r="M15" s="146"/>
      <c r="N15" s="146"/>
      <c r="O15" s="146"/>
      <c r="P15" s="146"/>
      <c r="Q15" s="146"/>
      <c r="R15" s="146"/>
      <c r="S15" s="146"/>
      <c r="T15" s="146"/>
      <c r="U15" s="146"/>
      <c r="V15" s="146"/>
      <c r="W15" s="146"/>
      <c r="X15" s="53"/>
    </row>
    <row r="16" spans="1:35" ht="31.5" customHeight="1">
      <c r="A16" s="59" t="s">
        <v>133</v>
      </c>
      <c r="B16" s="59" t="s">
        <v>132</v>
      </c>
      <c r="C16" s="59"/>
      <c r="D16" s="575">
        <v>0</v>
      </c>
      <c r="E16" s="575"/>
      <c r="F16" s="576">
        <v>0</v>
      </c>
      <c r="G16" s="576"/>
      <c r="H16" s="577" t="str">
        <f>IF(OR(D16=0,F16=0),"( 　　)",DATE('はじめに！'!E5+2018,D16,F16))</f>
        <v>( 　　)</v>
      </c>
      <c r="I16" s="577"/>
      <c r="J16" s="806">
        <v>0</v>
      </c>
      <c r="K16" s="806"/>
      <c r="L16" s="807">
        <v>0</v>
      </c>
      <c r="M16" s="807"/>
      <c r="N16" s="59" t="s">
        <v>150</v>
      </c>
      <c r="O16" s="806">
        <v>0</v>
      </c>
      <c r="P16" s="806"/>
      <c r="Q16" s="807">
        <v>0</v>
      </c>
      <c r="R16" s="807"/>
      <c r="S16" s="59"/>
      <c r="T16" s="59"/>
      <c r="U16" s="59"/>
      <c r="V16" s="59"/>
      <c r="W16" s="59"/>
      <c r="X16" s="53"/>
    </row>
    <row r="17" spans="1:35" ht="31.5" customHeight="1">
      <c r="A17" s="59"/>
      <c r="B17" s="59"/>
      <c r="C17" s="59"/>
      <c r="D17" s="59"/>
      <c r="E17" s="59"/>
      <c r="F17" s="59"/>
      <c r="G17" s="59"/>
      <c r="H17" s="59"/>
      <c r="I17" s="59"/>
      <c r="J17" s="59"/>
      <c r="K17" s="59"/>
      <c r="L17" s="59"/>
      <c r="M17" s="59"/>
      <c r="N17" s="59"/>
      <c r="O17" s="59"/>
      <c r="P17" s="168"/>
      <c r="Q17" s="59"/>
      <c r="R17" s="161"/>
      <c r="S17" s="59"/>
      <c r="T17" s="59"/>
      <c r="U17" s="59"/>
      <c r="V17" s="59"/>
      <c r="W17" s="59"/>
      <c r="X17" s="53"/>
    </row>
    <row r="18" spans="1:35" ht="31.5" customHeight="1">
      <c r="A18" s="160"/>
      <c r="B18" s="59"/>
      <c r="C18" s="59"/>
      <c r="D18" s="59"/>
      <c r="E18" s="59"/>
      <c r="F18" s="59"/>
      <c r="G18" s="59"/>
      <c r="H18" s="59"/>
      <c r="I18" s="59"/>
      <c r="J18" s="59"/>
      <c r="K18" s="59"/>
      <c r="L18" s="59"/>
      <c r="M18" s="59"/>
      <c r="N18" s="59"/>
      <c r="O18" s="59"/>
      <c r="P18" s="59"/>
      <c r="Q18" s="167"/>
      <c r="R18" s="59"/>
      <c r="S18" s="59"/>
      <c r="T18" s="59"/>
      <c r="U18" s="59"/>
      <c r="V18" s="59"/>
      <c r="W18" s="59"/>
      <c r="X18" s="53"/>
    </row>
    <row r="19" spans="1:35" ht="31.5" customHeight="1">
      <c r="A19" s="160" t="s">
        <v>134</v>
      </c>
      <c r="B19" s="59" t="s">
        <v>157</v>
      </c>
      <c r="C19" s="59"/>
      <c r="D19" s="59"/>
      <c r="E19" s="59"/>
      <c r="F19" s="166"/>
      <c r="G19" s="166"/>
      <c r="H19" s="166"/>
      <c r="I19" s="166"/>
      <c r="J19" s="166"/>
      <c r="K19" s="166"/>
      <c r="L19" s="166"/>
      <c r="M19" s="166"/>
      <c r="N19" s="166"/>
      <c r="O19" s="166"/>
      <c r="P19" s="59"/>
      <c r="Q19" s="59"/>
      <c r="R19" s="59"/>
      <c r="S19" s="59"/>
      <c r="T19" s="59"/>
      <c r="U19" s="59"/>
      <c r="V19" s="59"/>
      <c r="W19" s="59"/>
      <c r="X19" s="59"/>
      <c r="Y19" s="59"/>
      <c r="Z19" s="59"/>
      <c r="AA19" s="59"/>
      <c r="AB19" s="59"/>
      <c r="AC19" s="59"/>
      <c r="AD19" s="59"/>
      <c r="AE19" s="59"/>
      <c r="AF19" s="59"/>
      <c r="AG19" s="59"/>
      <c r="AH19" s="53"/>
      <c r="AI19" s="53"/>
    </row>
    <row r="20" spans="1:35" ht="31.5" customHeight="1">
      <c r="A20" s="59"/>
      <c r="B20" s="59" t="s">
        <v>136</v>
      </c>
      <c r="C20" s="59" t="s">
        <v>158</v>
      </c>
      <c r="D20" s="59"/>
      <c r="E20" s="59"/>
      <c r="F20" s="59"/>
      <c r="G20" s="59"/>
      <c r="H20" s="59"/>
      <c r="I20" s="59"/>
      <c r="J20" s="59"/>
      <c r="K20" s="59"/>
      <c r="L20" s="59"/>
      <c r="M20" s="59"/>
      <c r="N20" s="59"/>
      <c r="O20" s="59"/>
      <c r="P20" s="59"/>
      <c r="Q20" s="59"/>
      <c r="R20" s="59"/>
      <c r="S20" s="59"/>
      <c r="T20" s="59"/>
      <c r="U20" s="59"/>
      <c r="V20" s="59"/>
      <c r="W20" s="59"/>
      <c r="X20" s="53"/>
    </row>
    <row r="21" spans="1:35" ht="31.5" customHeight="1">
      <c r="A21" s="59"/>
      <c r="B21" s="160"/>
      <c r="C21" s="160"/>
      <c r="D21" s="528" t="s">
        <v>359</v>
      </c>
      <c r="E21" s="753"/>
      <c r="F21" s="753"/>
      <c r="G21" s="753"/>
      <c r="H21" s="720"/>
      <c r="I21" s="721"/>
      <c r="J21" s="721"/>
      <c r="K21" s="721"/>
      <c r="L21" s="721"/>
      <c r="M21" s="721"/>
      <c r="N21" s="721"/>
      <c r="O21" s="721"/>
      <c r="P21" s="721"/>
      <c r="Q21" s="721"/>
      <c r="R21" s="721"/>
      <c r="S21" s="721"/>
      <c r="T21" s="721"/>
      <c r="U21" s="721"/>
      <c r="V21" s="721"/>
      <c r="W21" s="722"/>
      <c r="X21" s="53"/>
    </row>
    <row r="22" spans="1:35" ht="31.5" customHeight="1">
      <c r="A22" s="59"/>
      <c r="B22" s="59"/>
      <c r="C22" s="155"/>
      <c r="D22" s="823" t="s">
        <v>275</v>
      </c>
      <c r="E22" s="755"/>
      <c r="F22" s="755"/>
      <c r="G22" s="756"/>
      <c r="H22" s="720"/>
      <c r="I22" s="721"/>
      <c r="J22" s="721"/>
      <c r="K22" s="721"/>
      <c r="L22" s="721"/>
      <c r="M22" s="721"/>
      <c r="N22" s="721"/>
      <c r="O22" s="721"/>
      <c r="P22" s="721"/>
      <c r="Q22" s="721"/>
      <c r="R22" s="721"/>
      <c r="S22" s="721"/>
      <c r="T22" s="721"/>
      <c r="U22" s="721"/>
      <c r="V22" s="721"/>
      <c r="W22" s="722"/>
      <c r="X22" s="53"/>
    </row>
    <row r="23" spans="1:35" ht="36" customHeight="1">
      <c r="A23" s="59"/>
      <c r="B23" s="59"/>
      <c r="C23" s="155"/>
      <c r="D23" s="528" t="s">
        <v>360</v>
      </c>
      <c r="E23" s="753"/>
      <c r="F23" s="753"/>
      <c r="G23" s="753"/>
      <c r="H23" s="720"/>
      <c r="I23" s="721"/>
      <c r="J23" s="721"/>
      <c r="K23" s="721"/>
      <c r="L23" s="721"/>
      <c r="M23" s="721"/>
      <c r="N23" s="721"/>
      <c r="O23" s="721"/>
      <c r="P23" s="721"/>
      <c r="Q23" s="721"/>
      <c r="R23" s="721"/>
      <c r="S23" s="721"/>
      <c r="T23" s="721"/>
      <c r="U23" s="721"/>
      <c r="V23" s="721"/>
      <c r="W23" s="722"/>
      <c r="X23" s="53"/>
    </row>
    <row r="24" spans="1:35" ht="32.450000000000003" customHeight="1">
      <c r="A24" s="59"/>
      <c r="B24" s="59"/>
      <c r="C24" s="155"/>
      <c r="D24" s="528" t="s">
        <v>274</v>
      </c>
      <c r="E24" s="753"/>
      <c r="F24" s="753"/>
      <c r="G24" s="753"/>
      <c r="H24" s="720"/>
      <c r="I24" s="721"/>
      <c r="J24" s="721"/>
      <c r="K24" s="721"/>
      <c r="L24" s="721"/>
      <c r="M24" s="721"/>
      <c r="N24" s="721"/>
      <c r="O24" s="721"/>
      <c r="P24" s="721"/>
      <c r="Q24" s="721"/>
      <c r="R24" s="721"/>
      <c r="S24" s="721"/>
      <c r="T24" s="721"/>
      <c r="U24" s="721"/>
      <c r="V24" s="721"/>
      <c r="W24" s="722"/>
      <c r="X24" s="53"/>
    </row>
    <row r="25" spans="1:35" ht="33.75" customHeight="1">
      <c r="A25" s="59"/>
      <c r="B25" s="59" t="s">
        <v>146</v>
      </c>
      <c r="C25" s="59" t="s">
        <v>284</v>
      </c>
      <c r="D25" s="59"/>
      <c r="E25" s="59"/>
      <c r="F25" s="59"/>
      <c r="G25" s="59"/>
      <c r="H25" s="59"/>
      <c r="I25" s="59"/>
      <c r="J25" s="59"/>
      <c r="K25" s="59"/>
      <c r="L25" s="59"/>
      <c r="M25" s="59"/>
      <c r="N25" s="59"/>
      <c r="O25" s="59"/>
      <c r="P25" s="59"/>
      <c r="Q25" s="59"/>
      <c r="R25" s="59"/>
      <c r="S25" s="59"/>
      <c r="T25" s="59"/>
      <c r="U25" s="59"/>
      <c r="V25" s="59"/>
      <c r="W25" s="59"/>
      <c r="X25" s="53"/>
    </row>
    <row r="26" spans="1:35" ht="33.75" customHeight="1">
      <c r="A26" s="59"/>
      <c r="B26" s="59"/>
      <c r="C26" s="59"/>
      <c r="D26" s="815" t="s">
        <v>218</v>
      </c>
      <c r="E26" s="816"/>
      <c r="F26" s="816"/>
      <c r="G26" s="816"/>
      <c r="H26" s="817"/>
      <c r="I26" s="815" t="s">
        <v>272</v>
      </c>
      <c r="J26" s="816"/>
      <c r="K26" s="816"/>
      <c r="L26" s="816"/>
      <c r="M26" s="817"/>
      <c r="N26" s="815" t="s">
        <v>137</v>
      </c>
      <c r="O26" s="816"/>
      <c r="P26" s="816"/>
      <c r="Q26" s="816"/>
      <c r="R26" s="817"/>
      <c r="S26" s="814" t="s">
        <v>142</v>
      </c>
      <c r="T26" s="814"/>
      <c r="U26" s="814"/>
      <c r="V26" s="814"/>
      <c r="W26" s="814"/>
      <c r="X26" s="59"/>
      <c r="Z26" s="53"/>
    </row>
    <row r="27" spans="1:35" ht="33.75" customHeight="1">
      <c r="A27" s="59"/>
      <c r="B27" s="59"/>
      <c r="C27" s="59"/>
      <c r="D27" s="818">
        <v>0</v>
      </c>
      <c r="E27" s="819"/>
      <c r="F27" s="819"/>
      <c r="G27" s="819"/>
      <c r="H27" s="820"/>
      <c r="I27" s="818">
        <v>0</v>
      </c>
      <c r="J27" s="819"/>
      <c r="K27" s="819"/>
      <c r="L27" s="819"/>
      <c r="M27" s="820"/>
      <c r="N27" s="818">
        <v>0</v>
      </c>
      <c r="O27" s="819"/>
      <c r="P27" s="819"/>
      <c r="Q27" s="819"/>
      <c r="R27" s="820"/>
      <c r="S27" s="761">
        <f>SUM(D27:R27)</f>
        <v>0</v>
      </c>
      <c r="T27" s="761"/>
      <c r="U27" s="761"/>
      <c r="V27" s="761"/>
      <c r="W27" s="761"/>
      <c r="X27" s="59"/>
      <c r="Z27" s="53"/>
    </row>
    <row r="28" spans="1:35" ht="31.15" customHeight="1">
      <c r="A28" s="59"/>
      <c r="B28" s="59"/>
      <c r="C28" s="59"/>
      <c r="D28" s="59"/>
      <c r="E28" s="59"/>
      <c r="F28" s="59"/>
      <c r="G28" s="59"/>
      <c r="H28" s="59"/>
      <c r="I28" s="59"/>
      <c r="J28" s="59"/>
      <c r="K28" s="59"/>
      <c r="L28" s="59"/>
      <c r="M28" s="59"/>
      <c r="N28" s="59"/>
      <c r="O28" s="59"/>
      <c r="P28" s="59"/>
      <c r="Q28" s="59"/>
      <c r="R28" s="59"/>
      <c r="S28" s="59"/>
      <c r="T28" s="59"/>
      <c r="U28" s="59"/>
      <c r="V28" s="59"/>
      <c r="W28" s="59"/>
      <c r="X28" s="53"/>
    </row>
    <row r="29" spans="1:35" ht="31.15" customHeight="1">
      <c r="A29" s="59" t="s">
        <v>138</v>
      </c>
      <c r="B29" s="59" t="s">
        <v>139</v>
      </c>
      <c r="C29" s="59"/>
      <c r="D29" s="59"/>
      <c r="E29" s="59"/>
      <c r="F29" s="59"/>
      <c r="G29" s="59"/>
      <c r="H29" s="59"/>
      <c r="I29" s="59"/>
      <c r="J29" s="59"/>
      <c r="K29" s="59"/>
      <c r="L29" s="59"/>
      <c r="M29" s="59"/>
      <c r="N29" s="59"/>
      <c r="O29" s="59"/>
      <c r="P29" s="59"/>
      <c r="Q29" s="59"/>
      <c r="R29" s="59"/>
      <c r="S29" s="59"/>
      <c r="T29" s="59"/>
      <c r="U29" s="59"/>
      <c r="V29" s="59"/>
      <c r="W29" s="59"/>
      <c r="X29" s="53"/>
    </row>
    <row r="30" spans="1:35" ht="22.5" customHeight="1">
      <c r="A30" s="59"/>
      <c r="B30" s="59" t="s">
        <v>135</v>
      </c>
      <c r="C30" s="59" t="s">
        <v>283</v>
      </c>
      <c r="D30" s="59"/>
      <c r="E30" s="59"/>
      <c r="F30" s="59"/>
      <c r="G30" s="59"/>
      <c r="H30" s="59"/>
      <c r="I30" s="59"/>
      <c r="J30" s="59"/>
      <c r="K30" s="59"/>
      <c r="L30" s="59"/>
      <c r="M30" s="59"/>
      <c r="N30" s="59"/>
      <c r="O30" s="59"/>
      <c r="P30" s="59"/>
      <c r="Q30" s="59"/>
      <c r="R30" s="59"/>
      <c r="S30" s="59"/>
      <c r="T30" s="59"/>
      <c r="U30" s="59"/>
      <c r="V30" s="59"/>
      <c r="W30" s="59"/>
      <c r="X30" s="53"/>
    </row>
    <row r="31" spans="1:35" ht="18" customHeight="1">
      <c r="A31" s="59"/>
      <c r="B31" s="59" t="s">
        <v>136</v>
      </c>
      <c r="C31" s="59" t="s">
        <v>270</v>
      </c>
      <c r="D31" s="59"/>
      <c r="E31" s="59"/>
      <c r="F31" s="59"/>
      <c r="G31" s="59"/>
      <c r="H31" s="59"/>
      <c r="I31" s="59"/>
      <c r="J31" s="59"/>
      <c r="K31" s="59"/>
      <c r="L31" s="59"/>
      <c r="M31" s="59"/>
      <c r="N31" s="59"/>
      <c r="O31" s="59"/>
      <c r="P31" s="59"/>
      <c r="Q31" s="59"/>
      <c r="R31" s="59"/>
      <c r="S31" s="59"/>
      <c r="T31" s="59"/>
      <c r="U31" s="59"/>
      <c r="V31" s="59"/>
      <c r="W31" s="59"/>
      <c r="X31" s="53"/>
    </row>
    <row r="32" spans="1:35" ht="18" customHeight="1">
      <c r="A32" s="155"/>
      <c r="B32" s="59" t="s">
        <v>146</v>
      </c>
      <c r="C32" s="160" t="s">
        <v>269</v>
      </c>
      <c r="D32" s="155"/>
      <c r="E32" s="155"/>
      <c r="F32" s="155"/>
      <c r="G32" s="155"/>
      <c r="H32" s="155"/>
      <c r="I32" s="155"/>
      <c r="J32" s="155"/>
      <c r="K32" s="155"/>
      <c r="L32" s="155"/>
      <c r="M32" s="155"/>
      <c r="N32" s="155"/>
      <c r="O32" s="155"/>
      <c r="P32" s="155"/>
      <c r="Q32" s="155"/>
      <c r="R32" s="155"/>
      <c r="S32" s="155"/>
      <c r="T32" s="155"/>
      <c r="U32" s="155"/>
      <c r="V32" s="155"/>
      <c r="W32" s="155"/>
    </row>
    <row r="33" spans="1:23" ht="18"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row>
    <row r="200" spans="1:3" ht="18" customHeight="1">
      <c r="A200" s="148">
        <v>2020</v>
      </c>
      <c r="B200" s="148">
        <v>4</v>
      </c>
      <c r="C200" s="148">
        <v>1</v>
      </c>
    </row>
    <row r="201" spans="1:3" ht="18" customHeight="1">
      <c r="A201" s="148">
        <v>2021</v>
      </c>
      <c r="B201" s="148">
        <v>5</v>
      </c>
      <c r="C201" s="148">
        <v>2</v>
      </c>
    </row>
    <row r="202" spans="1:3" ht="18" customHeight="1">
      <c r="A202" s="148">
        <v>2022</v>
      </c>
      <c r="B202" s="148">
        <v>6</v>
      </c>
      <c r="C202" s="148">
        <v>3</v>
      </c>
    </row>
    <row r="203" spans="1:3" ht="18" customHeight="1">
      <c r="A203" s="148">
        <v>2023</v>
      </c>
      <c r="B203" s="148">
        <v>7</v>
      </c>
      <c r="C203" s="148">
        <v>4</v>
      </c>
    </row>
    <row r="204" spans="1:3" ht="18" customHeight="1">
      <c r="A204" s="148">
        <v>2024</v>
      </c>
      <c r="B204" s="148">
        <v>8</v>
      </c>
      <c r="C204" s="148">
        <v>5</v>
      </c>
    </row>
    <row r="205" spans="1:3" ht="18" customHeight="1">
      <c r="A205" s="148">
        <v>2025</v>
      </c>
      <c r="B205" s="148">
        <v>9</v>
      </c>
      <c r="C205" s="148">
        <v>6</v>
      </c>
    </row>
    <row r="206" spans="1:3" ht="18" customHeight="1">
      <c r="A206" s="148">
        <v>2026</v>
      </c>
      <c r="B206" s="148">
        <v>10</v>
      </c>
      <c r="C206" s="148">
        <v>7</v>
      </c>
    </row>
    <row r="207" spans="1:3" ht="18" customHeight="1">
      <c r="A207" s="148">
        <v>2027</v>
      </c>
      <c r="B207" s="148">
        <v>11</v>
      </c>
      <c r="C207" s="148">
        <v>8</v>
      </c>
    </row>
    <row r="208" spans="1:3" ht="18" customHeight="1">
      <c r="A208" s="148">
        <v>2028</v>
      </c>
      <c r="B208" s="148">
        <v>12</v>
      </c>
      <c r="C208" s="148">
        <v>9</v>
      </c>
    </row>
    <row r="209" spans="1:3" ht="18" customHeight="1">
      <c r="A209" s="148">
        <v>2029</v>
      </c>
      <c r="C209" s="148">
        <v>10</v>
      </c>
    </row>
    <row r="210" spans="1:3" ht="18" customHeight="1">
      <c r="A210" s="148">
        <v>2030</v>
      </c>
      <c r="C210" s="148">
        <v>11</v>
      </c>
    </row>
    <row r="211" spans="1:3" ht="18" customHeight="1">
      <c r="C211" s="148">
        <v>12</v>
      </c>
    </row>
    <row r="212" spans="1:3" ht="18" customHeight="1">
      <c r="C212" s="148">
        <v>13</v>
      </c>
    </row>
    <row r="213" spans="1:3" ht="18" customHeight="1">
      <c r="C213" s="148">
        <v>14</v>
      </c>
    </row>
    <row r="214" spans="1:3" ht="18" customHeight="1">
      <c r="C214" s="148">
        <v>15</v>
      </c>
    </row>
    <row r="215" spans="1:3" ht="18" customHeight="1">
      <c r="C215" s="148">
        <v>16</v>
      </c>
    </row>
    <row r="216" spans="1:3" ht="18" customHeight="1">
      <c r="C216" s="148">
        <v>17</v>
      </c>
    </row>
    <row r="217" spans="1:3" ht="18" customHeight="1">
      <c r="C217" s="148">
        <v>18</v>
      </c>
    </row>
    <row r="218" spans="1:3" ht="18" customHeight="1">
      <c r="C218" s="148">
        <v>19</v>
      </c>
    </row>
    <row r="219" spans="1:3" ht="18" customHeight="1">
      <c r="C219" s="148">
        <v>20</v>
      </c>
    </row>
    <row r="220" spans="1:3" ht="18" customHeight="1">
      <c r="C220" s="148">
        <v>21</v>
      </c>
    </row>
    <row r="221" spans="1:3" ht="18" customHeight="1">
      <c r="C221" s="148">
        <v>22</v>
      </c>
    </row>
    <row r="222" spans="1:3" ht="18" customHeight="1">
      <c r="C222" s="148">
        <v>23</v>
      </c>
    </row>
    <row r="223" spans="1:3" ht="18" customHeight="1">
      <c r="C223" s="148">
        <v>24</v>
      </c>
    </row>
    <row r="224" spans="1:3" ht="18" customHeight="1">
      <c r="C224" s="148">
        <v>25</v>
      </c>
    </row>
    <row r="225" spans="3:3" ht="18" customHeight="1">
      <c r="C225" s="148">
        <v>26</v>
      </c>
    </row>
    <row r="226" spans="3:3" ht="18" customHeight="1">
      <c r="C226" s="148">
        <v>27</v>
      </c>
    </row>
    <row r="227" spans="3:3" ht="18" customHeight="1">
      <c r="C227" s="148">
        <v>28</v>
      </c>
    </row>
    <row r="228" spans="3:3" ht="18" customHeight="1">
      <c r="C228" s="148">
        <v>29</v>
      </c>
    </row>
    <row r="229" spans="3:3" ht="18" customHeight="1">
      <c r="C229" s="148">
        <v>30</v>
      </c>
    </row>
    <row r="230" spans="3:3" ht="18" customHeight="1">
      <c r="C230" s="148">
        <v>31</v>
      </c>
    </row>
  </sheetData>
  <sheetProtection sheet="1" selectLockedCells="1"/>
  <mergeCells count="39">
    <mergeCell ref="A5:L5"/>
    <mergeCell ref="A1:W1"/>
    <mergeCell ref="Y1:Z3"/>
    <mergeCell ref="A2:W2"/>
    <mergeCell ref="A3:W3"/>
    <mergeCell ref="P4:W4"/>
    <mergeCell ref="K9:M9"/>
    <mergeCell ref="O9:W9"/>
    <mergeCell ref="A11:W12"/>
    <mergeCell ref="A14:W14"/>
    <mergeCell ref="D16:E16"/>
    <mergeCell ref="F16:G16"/>
    <mergeCell ref="H16:I16"/>
    <mergeCell ref="J16:K16"/>
    <mergeCell ref="L16:M16"/>
    <mergeCell ref="O16:P16"/>
    <mergeCell ref="K6:M6"/>
    <mergeCell ref="O6:W6"/>
    <mergeCell ref="K7:M7"/>
    <mergeCell ref="O7:W7"/>
    <mergeCell ref="K8:M8"/>
    <mergeCell ref="O8:W8"/>
    <mergeCell ref="D21:G21"/>
    <mergeCell ref="H21:W21"/>
    <mergeCell ref="D22:G22"/>
    <mergeCell ref="H22:W22"/>
    <mergeCell ref="Q16:R16"/>
    <mergeCell ref="D27:H27"/>
    <mergeCell ref="I27:M27"/>
    <mergeCell ref="N27:R27"/>
    <mergeCell ref="S27:W27"/>
    <mergeCell ref="D23:G23"/>
    <mergeCell ref="H23:W23"/>
    <mergeCell ref="D24:G24"/>
    <mergeCell ref="H24:W24"/>
    <mergeCell ref="D26:H26"/>
    <mergeCell ref="I26:M26"/>
    <mergeCell ref="N26:R26"/>
    <mergeCell ref="S26:W26"/>
  </mergeCells>
  <phoneticPr fontId="2"/>
  <conditionalFormatting sqref="A1:W1 A2">
    <cfRule type="containsText" dxfId="48" priority="3" operator="containsText" text="実施">
      <formula>NOT(ISERROR(SEARCH("実施",A1)))</formula>
    </cfRule>
  </conditionalFormatting>
  <conditionalFormatting sqref="F16 D16">
    <cfRule type="cellIs" dxfId="47" priority="2" operator="notEqual">
      <formula>0</formula>
    </cfRule>
  </conditionalFormatting>
  <conditionalFormatting sqref="O6:W6">
    <cfRule type="containsText" dxfId="46" priority="1" operator="containsText" text="利用申込書の「はじめに！」シートからコピーして">
      <formula>NOT(ISERROR(SEARCH("利用申込書の「はじめに！」シートからコピーして",O6)))</formula>
    </cfRule>
  </conditionalFormatting>
  <dataValidations count="3">
    <dataValidation type="whole" allowBlank="1" showInputMessage="1" showErrorMessage="1" promptTitle="数字のみを入力してください。" prompt="9:00~16:59の範囲で入力してください。" sqref="J16 O16" xr:uid="{86461E97-E6AE-4A72-A6F5-D48A83B73C71}">
      <formula1>0</formula1>
      <formula2>16</formula2>
    </dataValidation>
    <dataValidation type="whole" allowBlank="1" showInputMessage="1" showErrorMessage="1" promptTitle="数字のみを入力してください。" prompt="9:00~16:59の間で入力してください。" sqref="L16 Q16" xr:uid="{A0C00D3C-BA97-446A-B637-4A4E07E4769D}">
      <formula1>0</formula1>
      <formula2>59</formula2>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F16 D16" xr:uid="{60084F47-CCD5-4BEE-8950-4D1500DB752A}">
      <formula1>0</formula1>
    </dataValidation>
  </dataValidations>
  <hyperlinks>
    <hyperlink ref="Y1:Y3" location="'はじめに！'!A1" display="'はじめに！'!A1" xr:uid="{770663B9-0280-4D73-A256-C141B2E18175}"/>
  </hyperlinks>
  <printOptions horizontalCentered="1" verticalCentered="1"/>
  <pageMargins left="0.23622047244094491" right="0.23622047244094491"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94" r:id="rId4" name="Check Box 6">
              <controlPr defaultSize="0" autoFill="0" autoLine="0" autoPict="0">
                <anchor moveWithCells="1">
                  <from>
                    <xdr:col>0</xdr:col>
                    <xdr:colOff>38100</xdr:colOff>
                    <xdr:row>1</xdr:row>
                    <xdr:rowOff>47625</xdr:rowOff>
                  </from>
                  <to>
                    <xdr:col>0</xdr:col>
                    <xdr:colOff>200025</xdr:colOff>
                    <xdr:row>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はじめに！</vt:lpstr>
      <vt:lpstr>カッター指導依頼書</vt:lpstr>
      <vt:lpstr>カッター乗船者名簿</vt:lpstr>
      <vt:lpstr>カヌー実施届</vt:lpstr>
      <vt:lpstr>水泳実施届</vt:lpstr>
      <vt:lpstr>野外炊事実施届</vt:lpstr>
      <vt:lpstr>防災野外炊事実施届 </vt:lpstr>
      <vt:lpstr>オリエンテーリング実施届</vt:lpstr>
      <vt:lpstr>水晶山登山実施届</vt:lpstr>
      <vt:lpstr>マリンウォッチング実施届</vt:lpstr>
      <vt:lpstr>ビーチコーミング実施届</vt:lpstr>
      <vt:lpstr>ナイトマリンハイク実施届</vt:lpstr>
      <vt:lpstr>ビーチキーホルダー研修実施届 </vt:lpstr>
      <vt:lpstr>海のひみつビーチキーホルダー研修実施届 </vt:lpstr>
      <vt:lpstr>物品利用希望書 </vt:lpstr>
      <vt:lpstr>貸出し物品一覧</vt:lpstr>
      <vt:lpstr>カッター指導依頼書 (2)</vt:lpstr>
      <vt:lpstr>カッター乗船者名簿 (2)</vt:lpstr>
      <vt:lpstr>オリエンテーリング実施届!Print_Area</vt:lpstr>
      <vt:lpstr>カッター指導依頼書!Print_Area</vt:lpstr>
      <vt:lpstr>'カッター指導依頼書 (2)'!Print_Area</vt:lpstr>
      <vt:lpstr>カッター乗船者名簿!Print_Area</vt:lpstr>
      <vt:lpstr>'カッター乗船者名簿 (2)'!Print_Area</vt:lpstr>
      <vt:lpstr>カヌー実施届!Print_Area</vt:lpstr>
      <vt:lpstr>ナイトマリンハイク実施届!Print_Area</vt:lpstr>
      <vt:lpstr>'はじめに！'!Print_Area</vt:lpstr>
      <vt:lpstr>'ビーチキーホルダー研修実施届 '!Print_Area</vt:lpstr>
      <vt:lpstr>ビーチコーミング実施届!Print_Area</vt:lpstr>
      <vt:lpstr>マリンウォッチング実施届!Print_Area</vt:lpstr>
      <vt:lpstr>'海のひみつビーチキーホルダー研修実施届 '!Print_Area</vt:lpstr>
      <vt:lpstr>水泳実施届!Print_Area</vt:lpstr>
      <vt:lpstr>水晶山登山実施届!Print_Area</vt:lpstr>
      <vt:lpstr>貸出し物品一覧!Print_Area</vt:lpstr>
      <vt:lpstr>'物品利用希望書 '!Print_Area</vt:lpstr>
      <vt:lpstr>'防災野外炊事実施届 '!Print_Area</vt:lpstr>
      <vt:lpstr>野外炊事実施届!Print_Area</vt:lpstr>
      <vt:lpstr>カッター乗船者名簿!Print_Titles</vt:lpstr>
      <vt:lpstr>'カッター乗船者名簿 (2)'!Print_Titles</vt:lpstr>
      <vt:lpstr>'はじめに！'!Print_Titles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chuou50</dc:creator>
  <cp:lastModifiedBy>将平</cp:lastModifiedBy>
  <cp:lastPrinted>2026-04-11T05:35:16Z</cp:lastPrinted>
  <dcterms:created xsi:type="dcterms:W3CDTF">2009-04-10T01:00:58Z</dcterms:created>
  <dcterms:modified xsi:type="dcterms:W3CDTF">2026-04-26T00:14:55Z</dcterms:modified>
</cp:coreProperties>
</file>