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20etj-SV21\国立江田島青少年交流の家\事業推進係\【2026(R8)年度】\推進マニュアル・データ原本\R8\"/>
    </mc:Choice>
  </mc:AlternateContent>
  <xr:revisionPtr revIDLastSave="0" documentId="8_{17E5AA15-4116-418B-A8FC-39061D44C9CA}" xr6:coauthVersionLast="47" xr6:coauthVersionMax="47" xr10:uidLastSave="{00000000-0000-0000-0000-000000000000}"/>
  <bookViews>
    <workbookView xWindow="50280" yWindow="-120" windowWidth="29040" windowHeight="16440" activeTab="1" xr2:uid="{6CD478F9-1CC9-45DB-8235-351494899CB6}"/>
  </bookViews>
  <sheets>
    <sheet name="利用団体票 " sheetId="21" r:id="rId1"/>
    <sheet name="健康状態調査票" sheetId="28" r:id="rId2"/>
    <sheet name="研修生（男性）" sheetId="17" r:id="rId3"/>
    <sheet name="研修生（女性）" sheetId="15" r:id="rId4"/>
    <sheet name="引率者（男性）" sheetId="18" r:id="rId5"/>
    <sheet name="引率者（女性）" sheetId="19" r:id="rId6"/>
    <sheet name="日帰り（研修生・男性）" sheetId="22" r:id="rId7"/>
    <sheet name="日帰り（研修生・女性）" sheetId="27" r:id="rId8"/>
    <sheet name="日帰り（引率者・男性）" sheetId="24" r:id="rId9"/>
    <sheet name="日帰り（引率者・女性）" sheetId="25" r:id="rId10"/>
  </sheets>
  <definedNames>
    <definedName name="_xlnm.Print_Area" localSheetId="5">'引率者（女性）'!$A$1:$N$35</definedName>
    <definedName name="_xlnm.Print_Area" localSheetId="4">'引率者（男性）'!$A$1:$N$35</definedName>
    <definedName name="_xlnm.Print_Area" localSheetId="1">健康状態調査票!$A$1:$J$25</definedName>
    <definedName name="_xlnm.Print_Area" localSheetId="3">'研修生（女性）'!$A$2:$N$256</definedName>
    <definedName name="_xlnm.Print_Area" localSheetId="2">'研修生（男性）'!$A$2:$N$256</definedName>
    <definedName name="_xlnm.Print_Area" localSheetId="9">'日帰り（引率者・女性）'!$A$1:$N$35</definedName>
    <definedName name="_xlnm.Print_Area" localSheetId="8">'日帰り（引率者・男性）'!$A$1:$N$35</definedName>
    <definedName name="_xlnm.Print_Area" localSheetId="7">'日帰り（研修生・女性）'!$A$2:$N$56</definedName>
    <definedName name="_xlnm.Print_Area" localSheetId="6">'日帰り（研修生・男性）'!$A$2:$N$56</definedName>
    <definedName name="_xlnm.Print_Area" localSheetId="0">'利用団体票 '!$A$1:$Q$112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28" l="1"/>
  <c r="B6" i="28"/>
  <c r="F6" i="27"/>
  <c r="C7" i="28"/>
  <c r="G6" i="17" l="1"/>
  <c r="H6" i="15"/>
  <c r="H6" i="17"/>
  <c r="D8" i="28"/>
  <c r="N4" i="15"/>
  <c r="E7" i="28"/>
  <c r="D7" i="28"/>
  <c r="U36" i="27"/>
  <c r="T36" i="27"/>
  <c r="S36" i="27"/>
  <c r="R36" i="27"/>
  <c r="Q36" i="27"/>
  <c r="P36" i="27"/>
  <c r="Z13" i="27"/>
  <c r="Y13" i="27"/>
  <c r="X13" i="27"/>
  <c r="W13" i="27"/>
  <c r="V13" i="27"/>
  <c r="U13" i="27"/>
  <c r="T13" i="27"/>
  <c r="Z12" i="27"/>
  <c r="Y12" i="27"/>
  <c r="X12" i="27"/>
  <c r="W12" i="27"/>
  <c r="V12" i="27"/>
  <c r="U12" i="27"/>
  <c r="T12" i="27"/>
  <c r="Z11" i="27"/>
  <c r="Y11" i="27"/>
  <c r="X11" i="27"/>
  <c r="W11" i="27"/>
  <c r="V11" i="27"/>
  <c r="U11" i="27"/>
  <c r="T11" i="27"/>
  <c r="Z10" i="27"/>
  <c r="Y10" i="27"/>
  <c r="X10" i="27"/>
  <c r="W10" i="27"/>
  <c r="V10" i="27"/>
  <c r="U10" i="27"/>
  <c r="L60" i="21" s="1"/>
  <c r="T10" i="27"/>
  <c r="Z9" i="27"/>
  <c r="Q60" i="21" s="1"/>
  <c r="Y9" i="27"/>
  <c r="X9" i="27"/>
  <c r="W9" i="27"/>
  <c r="N60" i="21" s="1"/>
  <c r="V9" i="27"/>
  <c r="M60" i="21" s="1"/>
  <c r="U9" i="27"/>
  <c r="T9" i="27"/>
  <c r="Z8" i="27"/>
  <c r="Q59" i="21" s="1"/>
  <c r="Y8" i="27"/>
  <c r="P59" i="21" s="1"/>
  <c r="X8" i="27"/>
  <c r="O59" i="21" s="1"/>
  <c r="W8" i="27"/>
  <c r="N59" i="21" s="1"/>
  <c r="V8" i="27"/>
  <c r="M59" i="21" s="1"/>
  <c r="U8" i="27"/>
  <c r="L59" i="21" s="1"/>
  <c r="T8" i="27"/>
  <c r="K59" i="21" s="1"/>
  <c r="Z7" i="27"/>
  <c r="Q58" i="21" s="1"/>
  <c r="Y7" i="27"/>
  <c r="P58" i="21" s="1"/>
  <c r="X7" i="27"/>
  <c r="O58" i="21" s="1"/>
  <c r="W7" i="27"/>
  <c r="N58" i="21" s="1"/>
  <c r="V7" i="27"/>
  <c r="M58" i="21" s="1"/>
  <c r="U7" i="27"/>
  <c r="L58" i="21" s="1"/>
  <c r="T7" i="27"/>
  <c r="K58" i="21" s="1"/>
  <c r="L6" i="27"/>
  <c r="Z6" i="27" s="1"/>
  <c r="K6" i="27"/>
  <c r="Y6" i="27" s="1"/>
  <c r="J6" i="27"/>
  <c r="X6" i="27" s="1"/>
  <c r="I6" i="27"/>
  <c r="W6" i="27" s="1"/>
  <c r="H6" i="27"/>
  <c r="V6" i="27" s="1"/>
  <c r="G6" i="27"/>
  <c r="U6" i="27" s="1"/>
  <c r="T6" i="27"/>
  <c r="N4" i="27"/>
  <c r="N3" i="27"/>
  <c r="T13" i="22"/>
  <c r="U13" i="22"/>
  <c r="T12" i="22"/>
  <c r="U12" i="22"/>
  <c r="T11" i="22"/>
  <c r="U11" i="22"/>
  <c r="T10" i="22"/>
  <c r="U10" i="22"/>
  <c r="T9" i="22"/>
  <c r="U9" i="22"/>
  <c r="T8" i="22"/>
  <c r="K52" i="21" s="1"/>
  <c r="U8" i="22"/>
  <c r="L52" i="21" s="1"/>
  <c r="T7" i="22"/>
  <c r="K51" i="21" s="1"/>
  <c r="U7" i="22"/>
  <c r="L51" i="21" s="1"/>
  <c r="L5" i="25"/>
  <c r="H38" i="25" s="1"/>
  <c r="K5" i="25"/>
  <c r="G38" i="25" s="1"/>
  <c r="J5" i="25"/>
  <c r="F38" i="25" s="1"/>
  <c r="I5" i="25"/>
  <c r="E38" i="25" s="1"/>
  <c r="H5" i="25"/>
  <c r="D38" i="25" s="1"/>
  <c r="G5" i="25"/>
  <c r="C38" i="25" s="1"/>
  <c r="F5" i="25"/>
  <c r="B38" i="25" s="1"/>
  <c r="L5" i="24"/>
  <c r="H38" i="24" s="1"/>
  <c r="G5" i="24"/>
  <c r="C38" i="24" s="1"/>
  <c r="H5" i="24"/>
  <c r="D38" i="24" s="1"/>
  <c r="I5" i="24"/>
  <c r="E38" i="24" s="1"/>
  <c r="J5" i="24"/>
  <c r="F38" i="24" s="1"/>
  <c r="K5" i="24"/>
  <c r="G38" i="24" s="1"/>
  <c r="F5" i="24"/>
  <c r="B38" i="24" s="1"/>
  <c r="G5" i="18"/>
  <c r="F6" i="22"/>
  <c r="T6" i="22" s="1"/>
  <c r="L6" i="22"/>
  <c r="Z6" i="22" s="1"/>
  <c r="G5" i="19"/>
  <c r="G6" i="22"/>
  <c r="U6" i="22" s="1"/>
  <c r="H6" i="22"/>
  <c r="V6" i="22" s="1"/>
  <c r="I6" i="22"/>
  <c r="W6" i="22" s="1"/>
  <c r="J6" i="22"/>
  <c r="X6" i="22" s="1"/>
  <c r="K6" i="22"/>
  <c r="Y6" i="22" s="1"/>
  <c r="H40" i="25"/>
  <c r="G40" i="25"/>
  <c r="F40" i="25"/>
  <c r="E40" i="25"/>
  <c r="D40" i="25"/>
  <c r="C40" i="25"/>
  <c r="B40" i="25"/>
  <c r="K61" i="21" s="1"/>
  <c r="H39" i="25"/>
  <c r="G39" i="25"/>
  <c r="F39" i="25"/>
  <c r="E39" i="25"/>
  <c r="D39" i="25"/>
  <c r="C39" i="25"/>
  <c r="B39" i="25"/>
  <c r="Q35" i="25"/>
  <c r="P35" i="25"/>
  <c r="O35" i="25"/>
  <c r="Q34" i="25"/>
  <c r="P34" i="25"/>
  <c r="O34" i="25"/>
  <c r="Q33" i="25"/>
  <c r="P33" i="25"/>
  <c r="O33" i="25"/>
  <c r="Q32" i="25"/>
  <c r="P32" i="25"/>
  <c r="O32" i="25"/>
  <c r="Q31" i="25"/>
  <c r="P31" i="25"/>
  <c r="O31" i="25"/>
  <c r="Q30" i="25"/>
  <c r="P30" i="25"/>
  <c r="O30" i="25"/>
  <c r="Q29" i="25"/>
  <c r="P29" i="25"/>
  <c r="O29" i="25"/>
  <c r="Q28" i="25"/>
  <c r="P28" i="25"/>
  <c r="O28" i="25"/>
  <c r="Q27" i="25"/>
  <c r="P27" i="25"/>
  <c r="O27" i="25"/>
  <c r="Q26" i="25"/>
  <c r="P26" i="25"/>
  <c r="O26" i="25"/>
  <c r="Q25" i="25"/>
  <c r="P25" i="25"/>
  <c r="O25" i="25"/>
  <c r="Q24" i="25"/>
  <c r="P24" i="25"/>
  <c r="O24" i="25"/>
  <c r="Q23" i="25"/>
  <c r="P23" i="25"/>
  <c r="O23" i="25"/>
  <c r="Q22" i="25"/>
  <c r="P22" i="25"/>
  <c r="O22" i="25"/>
  <c r="Q21" i="25"/>
  <c r="P21" i="25"/>
  <c r="O21" i="25"/>
  <c r="Q20" i="25"/>
  <c r="P20" i="25"/>
  <c r="O20" i="25"/>
  <c r="Q19" i="25"/>
  <c r="P19" i="25"/>
  <c r="O19" i="25"/>
  <c r="Q18" i="25"/>
  <c r="P18" i="25"/>
  <c r="O18" i="25"/>
  <c r="Q17" i="25"/>
  <c r="P17" i="25"/>
  <c r="O17" i="25"/>
  <c r="Q16" i="25"/>
  <c r="P16" i="25"/>
  <c r="O16" i="25"/>
  <c r="Q15" i="25"/>
  <c r="P15" i="25"/>
  <c r="O15" i="25"/>
  <c r="Q14" i="25"/>
  <c r="P14" i="25"/>
  <c r="O14" i="25"/>
  <c r="Q13" i="25"/>
  <c r="P13" i="25"/>
  <c r="O13" i="25"/>
  <c r="Q12" i="25"/>
  <c r="P12" i="25"/>
  <c r="O12" i="25"/>
  <c r="Q11" i="25"/>
  <c r="P11" i="25"/>
  <c r="O11" i="25"/>
  <c r="Q10" i="25"/>
  <c r="P10" i="25"/>
  <c r="O10" i="25"/>
  <c r="Q9" i="25"/>
  <c r="P9" i="25"/>
  <c r="O9" i="25"/>
  <c r="Q8" i="25"/>
  <c r="P8" i="25"/>
  <c r="O8" i="25"/>
  <c r="Q7" i="25"/>
  <c r="P7" i="25"/>
  <c r="O7" i="25"/>
  <c r="Q6" i="25"/>
  <c r="P6" i="25"/>
  <c r="O6" i="25"/>
  <c r="N3" i="25"/>
  <c r="N2" i="25"/>
  <c r="B40" i="24"/>
  <c r="C40" i="24"/>
  <c r="B39" i="24"/>
  <c r="C39" i="24"/>
  <c r="H40" i="24"/>
  <c r="G40" i="24"/>
  <c r="F40" i="24"/>
  <c r="E40" i="24"/>
  <c r="D40" i="24"/>
  <c r="H39" i="24"/>
  <c r="G39" i="24"/>
  <c r="F39" i="24"/>
  <c r="E39" i="24"/>
  <c r="D39" i="24"/>
  <c r="N3" i="24"/>
  <c r="N2" i="24"/>
  <c r="U36" i="22"/>
  <c r="T36" i="22"/>
  <c r="S36" i="22"/>
  <c r="R36" i="22"/>
  <c r="Q36" i="22"/>
  <c r="P36" i="22"/>
  <c r="Z13" i="22"/>
  <c r="Y13" i="22"/>
  <c r="P55" i="21" s="1"/>
  <c r="X13" i="22"/>
  <c r="W13" i="22"/>
  <c r="V13" i="22"/>
  <c r="Z12" i="22"/>
  <c r="Y12" i="22"/>
  <c r="P54" i="21" s="1"/>
  <c r="X12" i="22"/>
  <c r="W12" i="22"/>
  <c r="V12" i="22"/>
  <c r="Z11" i="22"/>
  <c r="Y11" i="22"/>
  <c r="X11" i="22"/>
  <c r="W11" i="22"/>
  <c r="V11" i="22"/>
  <c r="Z10" i="22"/>
  <c r="Y10" i="22"/>
  <c r="X10" i="22"/>
  <c r="W10" i="22"/>
  <c r="V10" i="22"/>
  <c r="Z9" i="22"/>
  <c r="Y9" i="22"/>
  <c r="X9" i="22"/>
  <c r="W9" i="22"/>
  <c r="V9" i="22"/>
  <c r="Z8" i="22"/>
  <c r="Q52" i="21" s="1"/>
  <c r="Y8" i="22"/>
  <c r="P52" i="21" s="1"/>
  <c r="X8" i="22"/>
  <c r="O52" i="21" s="1"/>
  <c r="W8" i="22"/>
  <c r="N52" i="21" s="1"/>
  <c r="V8" i="22"/>
  <c r="M52" i="21" s="1"/>
  <c r="Z7" i="22"/>
  <c r="Q51" i="21" s="1"/>
  <c r="Y7" i="22"/>
  <c r="P51" i="21" s="1"/>
  <c r="X7" i="22"/>
  <c r="O51" i="21" s="1"/>
  <c r="W7" i="22"/>
  <c r="N51" i="21" s="1"/>
  <c r="V7" i="22"/>
  <c r="M51" i="21" s="1"/>
  <c r="N4" i="22"/>
  <c r="N3" i="22"/>
  <c r="AB7" i="17"/>
  <c r="C51" i="21" s="1"/>
  <c r="M78" i="21"/>
  <c r="O78" i="21" s="1"/>
  <c r="M77" i="21"/>
  <c r="O77" i="21" s="1"/>
  <c r="M76" i="21"/>
  <c r="O76" i="21" s="1"/>
  <c r="M75" i="21"/>
  <c r="O75" i="21" s="1"/>
  <c r="M74" i="21"/>
  <c r="O74" i="21" s="1"/>
  <c r="M73" i="21"/>
  <c r="O73" i="21" s="1"/>
  <c r="E78" i="21"/>
  <c r="G78" i="21" s="1"/>
  <c r="E77" i="21"/>
  <c r="G77" i="21" s="1"/>
  <c r="E76" i="21"/>
  <c r="G76" i="21" s="1"/>
  <c r="E75" i="21"/>
  <c r="G75" i="21" s="1"/>
  <c r="E73" i="21"/>
  <c r="G73" i="21" s="1"/>
  <c r="O53" i="21" l="1"/>
  <c r="Q53" i="21"/>
  <c r="M53" i="21"/>
  <c r="M54" i="21"/>
  <c r="L53" i="21"/>
  <c r="L61" i="21"/>
  <c r="N53" i="21"/>
  <c r="P53" i="21"/>
  <c r="K53" i="21"/>
  <c r="K60" i="21"/>
  <c r="Q54" i="21"/>
  <c r="O60" i="21"/>
  <c r="P60" i="21"/>
  <c r="L62" i="21"/>
  <c r="M62" i="21"/>
  <c r="M61" i="21"/>
  <c r="N62" i="21"/>
  <c r="N61" i="21"/>
  <c r="O62" i="21"/>
  <c r="O61" i="21"/>
  <c r="P62" i="21"/>
  <c r="P61" i="21"/>
  <c r="Q62" i="21"/>
  <c r="Q61" i="21"/>
  <c r="K62" i="21"/>
  <c r="M55" i="21"/>
  <c r="L54" i="21"/>
  <c r="K54" i="21"/>
  <c r="L55" i="21"/>
  <c r="K55" i="21"/>
  <c r="N55" i="21"/>
  <c r="O55" i="21"/>
  <c r="N54" i="21"/>
  <c r="Q55" i="21"/>
  <c r="O54" i="21"/>
  <c r="G14" i="21"/>
  <c r="F7" i="28" s="1"/>
  <c r="H14" i="21"/>
  <c r="K14" i="21"/>
  <c r="M21" i="21"/>
  <c r="N21" i="21"/>
  <c r="O21" i="21"/>
  <c r="P21" i="21"/>
  <c r="E30" i="21"/>
  <c r="F30" i="21"/>
  <c r="G30" i="21"/>
  <c r="H30" i="21"/>
  <c r="M14" i="21" l="1"/>
  <c r="F8" i="28"/>
  <c r="M30" i="21"/>
  <c r="P30" i="21"/>
  <c r="O30" i="21"/>
  <c r="N30" i="21"/>
  <c r="N14" i="21"/>
  <c r="G40" i="19" l="1"/>
  <c r="F40" i="19"/>
  <c r="E40" i="19"/>
  <c r="D40" i="19"/>
  <c r="C40" i="19"/>
  <c r="B40" i="19"/>
  <c r="G39" i="19"/>
  <c r="F39" i="19"/>
  <c r="E39" i="19"/>
  <c r="D39" i="19"/>
  <c r="C39" i="19"/>
  <c r="B39" i="19"/>
  <c r="Q35" i="19"/>
  <c r="P35" i="19"/>
  <c r="O35" i="19"/>
  <c r="Q34" i="19"/>
  <c r="P34" i="19"/>
  <c r="O34" i="19"/>
  <c r="Q33" i="19"/>
  <c r="P33" i="19"/>
  <c r="O33" i="19"/>
  <c r="Q32" i="19"/>
  <c r="P32" i="19"/>
  <c r="O32" i="19"/>
  <c r="Q31" i="19"/>
  <c r="P31" i="19"/>
  <c r="O31" i="19"/>
  <c r="Q30" i="19"/>
  <c r="P30" i="19"/>
  <c r="O30" i="19"/>
  <c r="Q29" i="19"/>
  <c r="P29" i="19"/>
  <c r="O29" i="19"/>
  <c r="Q28" i="19"/>
  <c r="P28" i="19"/>
  <c r="O28" i="19"/>
  <c r="Q27" i="19"/>
  <c r="P27" i="19"/>
  <c r="O27" i="19"/>
  <c r="Q26" i="19"/>
  <c r="P26" i="19"/>
  <c r="O26" i="19"/>
  <c r="Q25" i="19"/>
  <c r="P25" i="19"/>
  <c r="O25" i="19"/>
  <c r="Q24" i="19"/>
  <c r="P24" i="19"/>
  <c r="O24" i="19"/>
  <c r="Q23" i="19"/>
  <c r="P23" i="19"/>
  <c r="O23" i="19"/>
  <c r="Q22" i="19"/>
  <c r="P22" i="19"/>
  <c r="O22" i="19"/>
  <c r="Q21" i="19"/>
  <c r="P21" i="19"/>
  <c r="O21" i="19"/>
  <c r="Q20" i="19"/>
  <c r="P20" i="19"/>
  <c r="O20" i="19"/>
  <c r="Q19" i="19"/>
  <c r="P19" i="19"/>
  <c r="O19" i="19"/>
  <c r="Q18" i="19"/>
  <c r="P18" i="19"/>
  <c r="O18" i="19"/>
  <c r="Q17" i="19"/>
  <c r="P17" i="19"/>
  <c r="O17" i="19"/>
  <c r="Q16" i="19"/>
  <c r="P16" i="19"/>
  <c r="O16" i="19"/>
  <c r="Q15" i="19"/>
  <c r="P15" i="19"/>
  <c r="O15" i="19"/>
  <c r="Q14" i="19"/>
  <c r="P14" i="19"/>
  <c r="O14" i="19"/>
  <c r="Q13" i="19"/>
  <c r="P13" i="19"/>
  <c r="O13" i="19"/>
  <c r="Q12" i="19"/>
  <c r="P12" i="19"/>
  <c r="O12" i="19"/>
  <c r="Q11" i="19"/>
  <c r="P11" i="19"/>
  <c r="O11" i="19"/>
  <c r="Q10" i="19"/>
  <c r="P10" i="19"/>
  <c r="O10" i="19"/>
  <c r="Q9" i="19"/>
  <c r="P9" i="19"/>
  <c r="O9" i="19"/>
  <c r="Q8" i="19"/>
  <c r="P8" i="19"/>
  <c r="O8" i="19"/>
  <c r="Q7" i="19"/>
  <c r="P7" i="19"/>
  <c r="O7" i="19"/>
  <c r="Q6" i="19"/>
  <c r="P6" i="19"/>
  <c r="O6" i="19"/>
  <c r="L5" i="19"/>
  <c r="G38" i="19" s="1"/>
  <c r="K5" i="19"/>
  <c r="F38" i="19" s="1"/>
  <c r="J5" i="19"/>
  <c r="E38" i="19" s="1"/>
  <c r="I5" i="19"/>
  <c r="D38" i="19" s="1"/>
  <c r="H5" i="19"/>
  <c r="C38" i="19" s="1"/>
  <c r="B38" i="19"/>
  <c r="N3" i="19"/>
  <c r="N2" i="19"/>
  <c r="G40" i="18"/>
  <c r="F40" i="18"/>
  <c r="E40" i="18"/>
  <c r="D40" i="18"/>
  <c r="C40" i="18"/>
  <c r="B40" i="18"/>
  <c r="G39" i="18"/>
  <c r="F39" i="18"/>
  <c r="E39" i="18"/>
  <c r="D39" i="18"/>
  <c r="C39" i="18"/>
  <c r="B39" i="18"/>
  <c r="Q35" i="18"/>
  <c r="P35" i="18"/>
  <c r="O35" i="18"/>
  <c r="Q34" i="18"/>
  <c r="P34" i="18"/>
  <c r="O34" i="18"/>
  <c r="Q33" i="18"/>
  <c r="P33" i="18"/>
  <c r="O33" i="18"/>
  <c r="Q32" i="18"/>
  <c r="P32" i="18"/>
  <c r="O32" i="18"/>
  <c r="Q31" i="18"/>
  <c r="P31" i="18"/>
  <c r="O31" i="18"/>
  <c r="Q30" i="18"/>
  <c r="P30" i="18"/>
  <c r="O30" i="18"/>
  <c r="Q29" i="18"/>
  <c r="P29" i="18"/>
  <c r="O29" i="18"/>
  <c r="Q28" i="18"/>
  <c r="P28" i="18"/>
  <c r="O28" i="18"/>
  <c r="Q27" i="18"/>
  <c r="P27" i="18"/>
  <c r="O27" i="18"/>
  <c r="Q26" i="18"/>
  <c r="P26" i="18"/>
  <c r="O26" i="18"/>
  <c r="Q25" i="18"/>
  <c r="P25" i="18"/>
  <c r="O25" i="18"/>
  <c r="Q24" i="18"/>
  <c r="P24" i="18"/>
  <c r="O24" i="18"/>
  <c r="Q23" i="18"/>
  <c r="P23" i="18"/>
  <c r="O23" i="18"/>
  <c r="Q22" i="18"/>
  <c r="P22" i="18"/>
  <c r="O22" i="18"/>
  <c r="Q21" i="18"/>
  <c r="P21" i="18"/>
  <c r="O21" i="18"/>
  <c r="Q20" i="18"/>
  <c r="P20" i="18"/>
  <c r="O20" i="18"/>
  <c r="Q19" i="18"/>
  <c r="P19" i="18"/>
  <c r="O19" i="18"/>
  <c r="Q18" i="18"/>
  <c r="P18" i="18"/>
  <c r="O18" i="18"/>
  <c r="Q17" i="18"/>
  <c r="P17" i="18"/>
  <c r="O17" i="18"/>
  <c r="Q16" i="18"/>
  <c r="P16" i="18"/>
  <c r="O16" i="18"/>
  <c r="Q15" i="18"/>
  <c r="P15" i="18"/>
  <c r="O15" i="18"/>
  <c r="Q14" i="18"/>
  <c r="P14" i="18"/>
  <c r="O14" i="18"/>
  <c r="Q13" i="18"/>
  <c r="P13" i="18"/>
  <c r="O13" i="18"/>
  <c r="Q12" i="18"/>
  <c r="P12" i="18"/>
  <c r="O12" i="18"/>
  <c r="Q11" i="18"/>
  <c r="P11" i="18"/>
  <c r="O11" i="18"/>
  <c r="Q10" i="18"/>
  <c r="P10" i="18"/>
  <c r="O10" i="18"/>
  <c r="Q9" i="18"/>
  <c r="P9" i="18"/>
  <c r="O9" i="18"/>
  <c r="Q8" i="18"/>
  <c r="P8" i="18"/>
  <c r="O8" i="18"/>
  <c r="Q7" i="18"/>
  <c r="P7" i="18"/>
  <c r="N39" i="18" s="1"/>
  <c r="O7" i="18"/>
  <c r="Q6" i="18"/>
  <c r="P6" i="18"/>
  <c r="M39" i="18" s="1"/>
  <c r="O6" i="18"/>
  <c r="L5" i="18"/>
  <c r="G38" i="18" s="1"/>
  <c r="K5" i="18"/>
  <c r="F38" i="18" s="1"/>
  <c r="J5" i="18"/>
  <c r="E38" i="18" s="1"/>
  <c r="I5" i="18"/>
  <c r="D38" i="18" s="1"/>
  <c r="H5" i="18"/>
  <c r="C38" i="18" s="1"/>
  <c r="B38" i="18"/>
  <c r="N3" i="18"/>
  <c r="N2" i="18"/>
  <c r="V256" i="17"/>
  <c r="U256" i="17"/>
  <c r="T256" i="17"/>
  <c r="S256" i="17"/>
  <c r="R256" i="17"/>
  <c r="Q256" i="17"/>
  <c r="P256" i="17"/>
  <c r="O256" i="17"/>
  <c r="V255" i="17"/>
  <c r="U255" i="17"/>
  <c r="T255" i="17"/>
  <c r="S255" i="17"/>
  <c r="R255" i="17"/>
  <c r="Q255" i="17"/>
  <c r="P255" i="17"/>
  <c r="O255" i="17"/>
  <c r="V254" i="17"/>
  <c r="U254" i="17"/>
  <c r="T254" i="17"/>
  <c r="S254" i="17"/>
  <c r="R254" i="17"/>
  <c r="Q254" i="17"/>
  <c r="P254" i="17"/>
  <c r="O254" i="17"/>
  <c r="V253" i="17"/>
  <c r="U253" i="17"/>
  <c r="T253" i="17"/>
  <c r="S253" i="17"/>
  <c r="R253" i="17"/>
  <c r="Q253" i="17"/>
  <c r="P253" i="17"/>
  <c r="O253" i="17"/>
  <c r="V252" i="17"/>
  <c r="U252" i="17"/>
  <c r="T252" i="17"/>
  <c r="S252" i="17"/>
  <c r="R252" i="17"/>
  <c r="Q252" i="17"/>
  <c r="P252" i="17"/>
  <c r="O252" i="17"/>
  <c r="V251" i="17"/>
  <c r="U251" i="17"/>
  <c r="T251" i="17"/>
  <c r="S251" i="17"/>
  <c r="R251" i="17"/>
  <c r="Q251" i="17"/>
  <c r="P251" i="17"/>
  <c r="O251" i="17"/>
  <c r="V250" i="17"/>
  <c r="U250" i="17"/>
  <c r="T250" i="17"/>
  <c r="S250" i="17"/>
  <c r="R250" i="17"/>
  <c r="Q250" i="17"/>
  <c r="P250" i="17"/>
  <c r="O250" i="17"/>
  <c r="V249" i="17"/>
  <c r="U249" i="17"/>
  <c r="T249" i="17"/>
  <c r="S249" i="17"/>
  <c r="R249" i="17"/>
  <c r="Q249" i="17"/>
  <c r="P249" i="17"/>
  <c r="O249" i="17"/>
  <c r="V248" i="17"/>
  <c r="U248" i="17"/>
  <c r="T248" i="17"/>
  <c r="S248" i="17"/>
  <c r="R248" i="17"/>
  <c r="Q248" i="17"/>
  <c r="P248" i="17"/>
  <c r="O248" i="17"/>
  <c r="V247" i="17"/>
  <c r="U247" i="17"/>
  <c r="T247" i="17"/>
  <c r="S247" i="17"/>
  <c r="R247" i="17"/>
  <c r="Q247" i="17"/>
  <c r="P247" i="17"/>
  <c r="O247" i="17"/>
  <c r="V246" i="17"/>
  <c r="U246" i="17"/>
  <c r="T246" i="17"/>
  <c r="S246" i="17"/>
  <c r="R246" i="17"/>
  <c r="Q246" i="17"/>
  <c r="P246" i="17"/>
  <c r="O246" i="17"/>
  <c r="V245" i="17"/>
  <c r="U245" i="17"/>
  <c r="T245" i="17"/>
  <c r="S245" i="17"/>
  <c r="R245" i="17"/>
  <c r="Q245" i="17"/>
  <c r="P245" i="17"/>
  <c r="O245" i="17"/>
  <c r="V244" i="17"/>
  <c r="U244" i="17"/>
  <c r="T244" i="17"/>
  <c r="S244" i="17"/>
  <c r="R244" i="17"/>
  <c r="Q244" i="17"/>
  <c r="P244" i="17"/>
  <c r="O244" i="17"/>
  <c r="V243" i="17"/>
  <c r="U243" i="17"/>
  <c r="T243" i="17"/>
  <c r="S243" i="17"/>
  <c r="R243" i="17"/>
  <c r="Q243" i="17"/>
  <c r="P243" i="17"/>
  <c r="O243" i="17"/>
  <c r="V242" i="17"/>
  <c r="U242" i="17"/>
  <c r="T242" i="17"/>
  <c r="S242" i="17"/>
  <c r="R242" i="17"/>
  <c r="Q242" i="17"/>
  <c r="P242" i="17"/>
  <c r="O242" i="17"/>
  <c r="V241" i="17"/>
  <c r="U241" i="17"/>
  <c r="T241" i="17"/>
  <c r="S241" i="17"/>
  <c r="R241" i="17"/>
  <c r="Q241" i="17"/>
  <c r="P241" i="17"/>
  <c r="O241" i="17"/>
  <c r="V240" i="17"/>
  <c r="U240" i="17"/>
  <c r="T240" i="17"/>
  <c r="S240" i="17"/>
  <c r="R240" i="17"/>
  <c r="Q240" i="17"/>
  <c r="P240" i="17"/>
  <c r="O240" i="17"/>
  <c r="V239" i="17"/>
  <c r="U239" i="17"/>
  <c r="T239" i="17"/>
  <c r="S239" i="17"/>
  <c r="R239" i="17"/>
  <c r="Q239" i="17"/>
  <c r="P239" i="17"/>
  <c r="O239" i="17"/>
  <c r="V238" i="17"/>
  <c r="U238" i="17"/>
  <c r="T238" i="17"/>
  <c r="S238" i="17"/>
  <c r="R238" i="17"/>
  <c r="Q238" i="17"/>
  <c r="P238" i="17"/>
  <c r="O238" i="17"/>
  <c r="V237" i="17"/>
  <c r="U237" i="17"/>
  <c r="T237" i="17"/>
  <c r="S237" i="17"/>
  <c r="R237" i="17"/>
  <c r="Q237" i="17"/>
  <c r="P237" i="17"/>
  <c r="O237" i="17"/>
  <c r="V236" i="17"/>
  <c r="U236" i="17"/>
  <c r="T236" i="17"/>
  <c r="S236" i="17"/>
  <c r="R236" i="17"/>
  <c r="Q236" i="17"/>
  <c r="P236" i="17"/>
  <c r="O236" i="17"/>
  <c r="V235" i="17"/>
  <c r="U235" i="17"/>
  <c r="T235" i="17"/>
  <c r="S235" i="17"/>
  <c r="R235" i="17"/>
  <c r="Q235" i="17"/>
  <c r="P235" i="17"/>
  <c r="O235" i="17"/>
  <c r="V234" i="17"/>
  <c r="U234" i="17"/>
  <c r="T234" i="17"/>
  <c r="S234" i="17"/>
  <c r="R234" i="17"/>
  <c r="Q234" i="17"/>
  <c r="P234" i="17"/>
  <c r="O234" i="17"/>
  <c r="V233" i="17"/>
  <c r="U233" i="17"/>
  <c r="T233" i="17"/>
  <c r="S233" i="17"/>
  <c r="R233" i="17"/>
  <c r="Q233" i="17"/>
  <c r="P233" i="17"/>
  <c r="O233" i="17"/>
  <c r="V232" i="17"/>
  <c r="U232" i="17"/>
  <c r="T232" i="17"/>
  <c r="S232" i="17"/>
  <c r="R232" i="17"/>
  <c r="Q232" i="17"/>
  <c r="P232" i="17"/>
  <c r="O232" i="17"/>
  <c r="V231" i="17"/>
  <c r="U231" i="17"/>
  <c r="T231" i="17"/>
  <c r="S231" i="17"/>
  <c r="R231" i="17"/>
  <c r="Q231" i="17"/>
  <c r="P231" i="17"/>
  <c r="O231" i="17"/>
  <c r="V230" i="17"/>
  <c r="U230" i="17"/>
  <c r="T230" i="17"/>
  <c r="S230" i="17"/>
  <c r="R230" i="17"/>
  <c r="Q230" i="17"/>
  <c r="P230" i="17"/>
  <c r="O230" i="17"/>
  <c r="V229" i="17"/>
  <c r="U229" i="17"/>
  <c r="T229" i="17"/>
  <c r="S229" i="17"/>
  <c r="R229" i="17"/>
  <c r="Q229" i="17"/>
  <c r="P229" i="17"/>
  <c r="O229" i="17"/>
  <c r="V228" i="17"/>
  <c r="U228" i="17"/>
  <c r="T228" i="17"/>
  <c r="S228" i="17"/>
  <c r="R228" i="17"/>
  <c r="Q228" i="17"/>
  <c r="P228" i="17"/>
  <c r="O228" i="17"/>
  <c r="V227" i="17"/>
  <c r="U227" i="17"/>
  <c r="T227" i="17"/>
  <c r="S227" i="17"/>
  <c r="R227" i="17"/>
  <c r="Q227" i="17"/>
  <c r="P227" i="17"/>
  <c r="O227" i="17"/>
  <c r="V226" i="17"/>
  <c r="U226" i="17"/>
  <c r="T226" i="17"/>
  <c r="S226" i="17"/>
  <c r="R226" i="17"/>
  <c r="Q226" i="17"/>
  <c r="P226" i="17"/>
  <c r="O226" i="17"/>
  <c r="V225" i="17"/>
  <c r="U225" i="17"/>
  <c r="T225" i="17"/>
  <c r="S225" i="17"/>
  <c r="R225" i="17"/>
  <c r="Q225" i="17"/>
  <c r="P225" i="17"/>
  <c r="O225" i="17"/>
  <c r="V224" i="17"/>
  <c r="U224" i="17"/>
  <c r="T224" i="17"/>
  <c r="S224" i="17"/>
  <c r="R224" i="17"/>
  <c r="Q224" i="17"/>
  <c r="P224" i="17"/>
  <c r="O224" i="17"/>
  <c r="V223" i="17"/>
  <c r="U223" i="17"/>
  <c r="T223" i="17"/>
  <c r="S223" i="17"/>
  <c r="R223" i="17"/>
  <c r="Q223" i="17"/>
  <c r="P223" i="17"/>
  <c r="O223" i="17"/>
  <c r="V222" i="17"/>
  <c r="U222" i="17"/>
  <c r="T222" i="17"/>
  <c r="S222" i="17"/>
  <c r="R222" i="17"/>
  <c r="Q222" i="17"/>
  <c r="P222" i="17"/>
  <c r="O222" i="17"/>
  <c r="V221" i="17"/>
  <c r="U221" i="17"/>
  <c r="T221" i="17"/>
  <c r="S221" i="17"/>
  <c r="R221" i="17"/>
  <c r="Q221" i="17"/>
  <c r="P221" i="17"/>
  <c r="O221" i="17"/>
  <c r="V220" i="17"/>
  <c r="U220" i="17"/>
  <c r="T220" i="17"/>
  <c r="S220" i="17"/>
  <c r="R220" i="17"/>
  <c r="Q220" i="17"/>
  <c r="P220" i="17"/>
  <c r="O220" i="17"/>
  <c r="V219" i="17"/>
  <c r="U219" i="17"/>
  <c r="T219" i="17"/>
  <c r="S219" i="17"/>
  <c r="R219" i="17"/>
  <c r="Q219" i="17"/>
  <c r="P219" i="17"/>
  <c r="O219" i="17"/>
  <c r="V218" i="17"/>
  <c r="U218" i="17"/>
  <c r="T218" i="17"/>
  <c r="S218" i="17"/>
  <c r="R218" i="17"/>
  <c r="Q218" i="17"/>
  <c r="P218" i="17"/>
  <c r="O218" i="17"/>
  <c r="V217" i="17"/>
  <c r="U217" i="17"/>
  <c r="T217" i="17"/>
  <c r="S217" i="17"/>
  <c r="R217" i="17"/>
  <c r="Q217" i="17"/>
  <c r="P217" i="17"/>
  <c r="O217" i="17"/>
  <c r="V216" i="17"/>
  <c r="U216" i="17"/>
  <c r="T216" i="17"/>
  <c r="S216" i="17"/>
  <c r="R216" i="17"/>
  <c r="Q216" i="17"/>
  <c r="P216" i="17"/>
  <c r="O216" i="17"/>
  <c r="V215" i="17"/>
  <c r="U215" i="17"/>
  <c r="T215" i="17"/>
  <c r="S215" i="17"/>
  <c r="R215" i="17"/>
  <c r="Q215" i="17"/>
  <c r="P215" i="17"/>
  <c r="O215" i="17"/>
  <c r="V214" i="17"/>
  <c r="U214" i="17"/>
  <c r="T214" i="17"/>
  <c r="S214" i="17"/>
  <c r="R214" i="17"/>
  <c r="Q214" i="17"/>
  <c r="P214" i="17"/>
  <c r="O214" i="17"/>
  <c r="V213" i="17"/>
  <c r="U213" i="17"/>
  <c r="T213" i="17"/>
  <c r="S213" i="17"/>
  <c r="R213" i="17"/>
  <c r="Q213" i="17"/>
  <c r="P213" i="17"/>
  <c r="O213" i="17"/>
  <c r="V212" i="17"/>
  <c r="U212" i="17"/>
  <c r="T212" i="17"/>
  <c r="S212" i="17"/>
  <c r="R212" i="17"/>
  <c r="Q212" i="17"/>
  <c r="P212" i="17"/>
  <c r="O212" i="17"/>
  <c r="V211" i="17"/>
  <c r="U211" i="17"/>
  <c r="T211" i="17"/>
  <c r="S211" i="17"/>
  <c r="R211" i="17"/>
  <c r="Q211" i="17"/>
  <c r="P211" i="17"/>
  <c r="O211" i="17"/>
  <c r="V210" i="17"/>
  <c r="U210" i="17"/>
  <c r="T210" i="17"/>
  <c r="S210" i="17"/>
  <c r="R210" i="17"/>
  <c r="Q210" i="17"/>
  <c r="P210" i="17"/>
  <c r="O210" i="17"/>
  <c r="V209" i="17"/>
  <c r="U209" i="17"/>
  <c r="T209" i="17"/>
  <c r="S209" i="17"/>
  <c r="R209" i="17"/>
  <c r="Q209" i="17"/>
  <c r="P209" i="17"/>
  <c r="O209" i="17"/>
  <c r="V208" i="17"/>
  <c r="U208" i="17"/>
  <c r="T208" i="17"/>
  <c r="S208" i="17"/>
  <c r="R208" i="17"/>
  <c r="Q208" i="17"/>
  <c r="P208" i="17"/>
  <c r="O208" i="17"/>
  <c r="V207" i="17"/>
  <c r="U207" i="17"/>
  <c r="T207" i="17"/>
  <c r="S207" i="17"/>
  <c r="R207" i="17"/>
  <c r="Q207" i="17"/>
  <c r="P207" i="17"/>
  <c r="O207" i="17"/>
  <c r="V206" i="17"/>
  <c r="U206" i="17"/>
  <c r="T206" i="17"/>
  <c r="S206" i="17"/>
  <c r="R206" i="17"/>
  <c r="Q206" i="17"/>
  <c r="P206" i="17"/>
  <c r="O206" i="17"/>
  <c r="V205" i="17"/>
  <c r="U205" i="17"/>
  <c r="T205" i="17"/>
  <c r="S205" i="17"/>
  <c r="R205" i="17"/>
  <c r="Q205" i="17"/>
  <c r="P205" i="17"/>
  <c r="O205" i="17"/>
  <c r="V204" i="17"/>
  <c r="U204" i="17"/>
  <c r="T204" i="17"/>
  <c r="S204" i="17"/>
  <c r="R204" i="17"/>
  <c r="Q204" i="17"/>
  <c r="P204" i="17"/>
  <c r="O204" i="17"/>
  <c r="V203" i="17"/>
  <c r="U203" i="17"/>
  <c r="T203" i="17"/>
  <c r="S203" i="17"/>
  <c r="R203" i="17"/>
  <c r="Q203" i="17"/>
  <c r="P203" i="17"/>
  <c r="O203" i="17"/>
  <c r="V202" i="17"/>
  <c r="U202" i="17"/>
  <c r="T202" i="17"/>
  <c r="S202" i="17"/>
  <c r="R202" i="17"/>
  <c r="Q202" i="17"/>
  <c r="P202" i="17"/>
  <c r="O202" i="17"/>
  <c r="V201" i="17"/>
  <c r="U201" i="17"/>
  <c r="T201" i="17"/>
  <c r="S201" i="17"/>
  <c r="R201" i="17"/>
  <c r="Q201" i="17"/>
  <c r="P201" i="17"/>
  <c r="O201" i="17"/>
  <c r="V200" i="17"/>
  <c r="U200" i="17"/>
  <c r="T200" i="17"/>
  <c r="S200" i="17"/>
  <c r="R200" i="17"/>
  <c r="Q200" i="17"/>
  <c r="P200" i="17"/>
  <c r="O200" i="17"/>
  <c r="V199" i="17"/>
  <c r="U199" i="17"/>
  <c r="T199" i="17"/>
  <c r="S199" i="17"/>
  <c r="R199" i="17"/>
  <c r="Q199" i="17"/>
  <c r="P199" i="17"/>
  <c r="O199" i="17"/>
  <c r="V198" i="17"/>
  <c r="U198" i="17"/>
  <c r="T198" i="17"/>
  <c r="S198" i="17"/>
  <c r="R198" i="17"/>
  <c r="Q198" i="17"/>
  <c r="P198" i="17"/>
  <c r="O198" i="17"/>
  <c r="V197" i="17"/>
  <c r="U197" i="17"/>
  <c r="T197" i="17"/>
  <c r="S197" i="17"/>
  <c r="R197" i="17"/>
  <c r="Q197" i="17"/>
  <c r="P197" i="17"/>
  <c r="O197" i="17"/>
  <c r="V196" i="17"/>
  <c r="U196" i="17"/>
  <c r="T196" i="17"/>
  <c r="S196" i="17"/>
  <c r="R196" i="17"/>
  <c r="Q196" i="17"/>
  <c r="P196" i="17"/>
  <c r="O196" i="17"/>
  <c r="V195" i="17"/>
  <c r="U195" i="17"/>
  <c r="T195" i="17"/>
  <c r="S195" i="17"/>
  <c r="R195" i="17"/>
  <c r="Q195" i="17"/>
  <c r="P195" i="17"/>
  <c r="O195" i="17"/>
  <c r="V194" i="17"/>
  <c r="U194" i="17"/>
  <c r="T194" i="17"/>
  <c r="S194" i="17"/>
  <c r="R194" i="17"/>
  <c r="Q194" i="17"/>
  <c r="P194" i="17"/>
  <c r="O194" i="17"/>
  <c r="V193" i="17"/>
  <c r="U193" i="17"/>
  <c r="T193" i="17"/>
  <c r="S193" i="17"/>
  <c r="R193" i="17"/>
  <c r="Q193" i="17"/>
  <c r="P193" i="17"/>
  <c r="O193" i="17"/>
  <c r="V192" i="17"/>
  <c r="U192" i="17"/>
  <c r="T192" i="17"/>
  <c r="S192" i="17"/>
  <c r="R192" i="17"/>
  <c r="Q192" i="17"/>
  <c r="P192" i="17"/>
  <c r="O192" i="17"/>
  <c r="V191" i="17"/>
  <c r="U191" i="17"/>
  <c r="T191" i="17"/>
  <c r="S191" i="17"/>
  <c r="R191" i="17"/>
  <c r="Q191" i="17"/>
  <c r="P191" i="17"/>
  <c r="O191" i="17"/>
  <c r="V190" i="17"/>
  <c r="U190" i="17"/>
  <c r="T190" i="17"/>
  <c r="S190" i="17"/>
  <c r="R190" i="17"/>
  <c r="Q190" i="17"/>
  <c r="P190" i="17"/>
  <c r="O190" i="17"/>
  <c r="V189" i="17"/>
  <c r="U189" i="17"/>
  <c r="T189" i="17"/>
  <c r="S189" i="17"/>
  <c r="R189" i="17"/>
  <c r="Q189" i="17"/>
  <c r="P189" i="17"/>
  <c r="O189" i="17"/>
  <c r="V188" i="17"/>
  <c r="U188" i="17"/>
  <c r="T188" i="17"/>
  <c r="S188" i="17"/>
  <c r="R188" i="17"/>
  <c r="Q188" i="17"/>
  <c r="P188" i="17"/>
  <c r="O188" i="17"/>
  <c r="V187" i="17"/>
  <c r="U187" i="17"/>
  <c r="T187" i="17"/>
  <c r="S187" i="17"/>
  <c r="R187" i="17"/>
  <c r="Q187" i="17"/>
  <c r="P187" i="17"/>
  <c r="O187" i="17"/>
  <c r="V186" i="17"/>
  <c r="U186" i="17"/>
  <c r="T186" i="17"/>
  <c r="S186" i="17"/>
  <c r="R186" i="17"/>
  <c r="Q186" i="17"/>
  <c r="P186" i="17"/>
  <c r="O186" i="17"/>
  <c r="V185" i="17"/>
  <c r="U185" i="17"/>
  <c r="T185" i="17"/>
  <c r="S185" i="17"/>
  <c r="R185" i="17"/>
  <c r="Q185" i="17"/>
  <c r="P185" i="17"/>
  <c r="O185" i="17"/>
  <c r="V184" i="17"/>
  <c r="U184" i="17"/>
  <c r="T184" i="17"/>
  <c r="S184" i="17"/>
  <c r="R184" i="17"/>
  <c r="Q184" i="17"/>
  <c r="P184" i="17"/>
  <c r="O184" i="17"/>
  <c r="V183" i="17"/>
  <c r="U183" i="17"/>
  <c r="T183" i="17"/>
  <c r="S183" i="17"/>
  <c r="R183" i="17"/>
  <c r="Q183" i="17"/>
  <c r="P183" i="17"/>
  <c r="O183" i="17"/>
  <c r="V182" i="17"/>
  <c r="U182" i="17"/>
  <c r="T182" i="17"/>
  <c r="S182" i="17"/>
  <c r="R182" i="17"/>
  <c r="Q182" i="17"/>
  <c r="P182" i="17"/>
  <c r="O182" i="17"/>
  <c r="V181" i="17"/>
  <c r="U181" i="17"/>
  <c r="T181" i="17"/>
  <c r="S181" i="17"/>
  <c r="R181" i="17"/>
  <c r="Q181" i="17"/>
  <c r="P181" i="17"/>
  <c r="O181" i="17"/>
  <c r="V180" i="17"/>
  <c r="U180" i="17"/>
  <c r="T180" i="17"/>
  <c r="S180" i="17"/>
  <c r="R180" i="17"/>
  <c r="Q180" i="17"/>
  <c r="P180" i="17"/>
  <c r="O180" i="17"/>
  <c r="V179" i="17"/>
  <c r="U179" i="17"/>
  <c r="T179" i="17"/>
  <c r="S179" i="17"/>
  <c r="R179" i="17"/>
  <c r="Q179" i="17"/>
  <c r="P179" i="17"/>
  <c r="O179" i="17"/>
  <c r="V178" i="17"/>
  <c r="U178" i="17"/>
  <c r="T178" i="17"/>
  <c r="S178" i="17"/>
  <c r="R178" i="17"/>
  <c r="Q178" i="17"/>
  <c r="P178" i="17"/>
  <c r="O178" i="17"/>
  <c r="V177" i="17"/>
  <c r="U177" i="17"/>
  <c r="T177" i="17"/>
  <c r="S177" i="17"/>
  <c r="R177" i="17"/>
  <c r="Q177" i="17"/>
  <c r="P177" i="17"/>
  <c r="O177" i="17"/>
  <c r="V176" i="17"/>
  <c r="U176" i="17"/>
  <c r="T176" i="17"/>
  <c r="S176" i="17"/>
  <c r="R176" i="17"/>
  <c r="Q176" i="17"/>
  <c r="P176" i="17"/>
  <c r="O176" i="17"/>
  <c r="V175" i="17"/>
  <c r="U175" i="17"/>
  <c r="T175" i="17"/>
  <c r="S175" i="17"/>
  <c r="R175" i="17"/>
  <c r="Q175" i="17"/>
  <c r="P175" i="17"/>
  <c r="O175" i="17"/>
  <c r="V174" i="17"/>
  <c r="U174" i="17"/>
  <c r="T174" i="17"/>
  <c r="S174" i="17"/>
  <c r="R174" i="17"/>
  <c r="Q174" i="17"/>
  <c r="P174" i="17"/>
  <c r="O174" i="17"/>
  <c r="V173" i="17"/>
  <c r="U173" i="17"/>
  <c r="T173" i="17"/>
  <c r="S173" i="17"/>
  <c r="R173" i="17"/>
  <c r="Q173" i="17"/>
  <c r="P173" i="17"/>
  <c r="O173" i="17"/>
  <c r="V172" i="17"/>
  <c r="U172" i="17"/>
  <c r="T172" i="17"/>
  <c r="S172" i="17"/>
  <c r="R172" i="17"/>
  <c r="Q172" i="17"/>
  <c r="P172" i="17"/>
  <c r="O172" i="17"/>
  <c r="V171" i="17"/>
  <c r="U171" i="17"/>
  <c r="T171" i="17"/>
  <c r="S171" i="17"/>
  <c r="R171" i="17"/>
  <c r="Q171" i="17"/>
  <c r="P171" i="17"/>
  <c r="O171" i="17"/>
  <c r="V170" i="17"/>
  <c r="U170" i="17"/>
  <c r="T170" i="17"/>
  <c r="S170" i="17"/>
  <c r="R170" i="17"/>
  <c r="Q170" i="17"/>
  <c r="P170" i="17"/>
  <c r="O170" i="17"/>
  <c r="V169" i="17"/>
  <c r="U169" i="17"/>
  <c r="T169" i="17"/>
  <c r="S169" i="17"/>
  <c r="R169" i="17"/>
  <c r="Q169" i="17"/>
  <c r="P169" i="17"/>
  <c r="O169" i="17"/>
  <c r="V168" i="17"/>
  <c r="U168" i="17"/>
  <c r="T168" i="17"/>
  <c r="S168" i="17"/>
  <c r="R168" i="17"/>
  <c r="Q168" i="17"/>
  <c r="P168" i="17"/>
  <c r="O168" i="17"/>
  <c r="V167" i="17"/>
  <c r="U167" i="17"/>
  <c r="T167" i="17"/>
  <c r="S167" i="17"/>
  <c r="R167" i="17"/>
  <c r="Q167" i="17"/>
  <c r="P167" i="17"/>
  <c r="O167" i="17"/>
  <c r="V166" i="17"/>
  <c r="U166" i="17"/>
  <c r="T166" i="17"/>
  <c r="S166" i="17"/>
  <c r="R166" i="17"/>
  <c r="Q166" i="17"/>
  <c r="P166" i="17"/>
  <c r="O166" i="17"/>
  <c r="V165" i="17"/>
  <c r="U165" i="17"/>
  <c r="T165" i="17"/>
  <c r="S165" i="17"/>
  <c r="R165" i="17"/>
  <c r="Q165" i="17"/>
  <c r="P165" i="17"/>
  <c r="O165" i="17"/>
  <c r="V164" i="17"/>
  <c r="U164" i="17"/>
  <c r="T164" i="17"/>
  <c r="S164" i="17"/>
  <c r="R164" i="17"/>
  <c r="Q164" i="17"/>
  <c r="P164" i="17"/>
  <c r="O164" i="17"/>
  <c r="V163" i="17"/>
  <c r="U163" i="17"/>
  <c r="T163" i="17"/>
  <c r="S163" i="17"/>
  <c r="R163" i="17"/>
  <c r="Q163" i="17"/>
  <c r="P163" i="17"/>
  <c r="O163" i="17"/>
  <c r="V162" i="17"/>
  <c r="U162" i="17"/>
  <c r="T162" i="17"/>
  <c r="S162" i="17"/>
  <c r="R162" i="17"/>
  <c r="Q162" i="17"/>
  <c r="P162" i="17"/>
  <c r="O162" i="17"/>
  <c r="V161" i="17"/>
  <c r="U161" i="17"/>
  <c r="T161" i="17"/>
  <c r="S161" i="17"/>
  <c r="R161" i="17"/>
  <c r="Q161" i="17"/>
  <c r="P161" i="17"/>
  <c r="O161" i="17"/>
  <c r="V160" i="17"/>
  <c r="U160" i="17"/>
  <c r="T160" i="17"/>
  <c r="S160" i="17"/>
  <c r="R160" i="17"/>
  <c r="Q160" i="17"/>
  <c r="P160" i="17"/>
  <c r="O160" i="17"/>
  <c r="V159" i="17"/>
  <c r="U159" i="17"/>
  <c r="T159" i="17"/>
  <c r="S159" i="17"/>
  <c r="R159" i="17"/>
  <c r="Q159" i="17"/>
  <c r="P159" i="17"/>
  <c r="O159" i="17"/>
  <c r="V158" i="17"/>
  <c r="U158" i="17"/>
  <c r="T158" i="17"/>
  <c r="S158" i="17"/>
  <c r="R158" i="17"/>
  <c r="Q158" i="17"/>
  <c r="P158" i="17"/>
  <c r="O158" i="17"/>
  <c r="V157" i="17"/>
  <c r="U157" i="17"/>
  <c r="T157" i="17"/>
  <c r="S157" i="17"/>
  <c r="R157" i="17"/>
  <c r="Q157" i="17"/>
  <c r="P157" i="17"/>
  <c r="O157" i="17"/>
  <c r="V156" i="17"/>
  <c r="U156" i="17"/>
  <c r="T156" i="17"/>
  <c r="S156" i="17"/>
  <c r="R156" i="17"/>
  <c r="Q156" i="17"/>
  <c r="P156" i="17"/>
  <c r="O156" i="17"/>
  <c r="V155" i="17"/>
  <c r="U155" i="17"/>
  <c r="T155" i="17"/>
  <c r="S155" i="17"/>
  <c r="R155" i="17"/>
  <c r="Q155" i="17"/>
  <c r="P155" i="17"/>
  <c r="O155" i="17"/>
  <c r="V154" i="17"/>
  <c r="U154" i="17"/>
  <c r="T154" i="17"/>
  <c r="S154" i="17"/>
  <c r="R154" i="17"/>
  <c r="Q154" i="17"/>
  <c r="P154" i="17"/>
  <c r="O154" i="17"/>
  <c r="V153" i="17"/>
  <c r="U153" i="17"/>
  <c r="T153" i="17"/>
  <c r="S153" i="17"/>
  <c r="R153" i="17"/>
  <c r="Q153" i="17"/>
  <c r="P153" i="17"/>
  <c r="O153" i="17"/>
  <c r="V152" i="17"/>
  <c r="U152" i="17"/>
  <c r="T152" i="17"/>
  <c r="S152" i="17"/>
  <c r="R152" i="17"/>
  <c r="Q152" i="17"/>
  <c r="P152" i="17"/>
  <c r="O152" i="17"/>
  <c r="V151" i="17"/>
  <c r="U151" i="17"/>
  <c r="T151" i="17"/>
  <c r="S151" i="17"/>
  <c r="R151" i="17"/>
  <c r="Q151" i="17"/>
  <c r="P151" i="17"/>
  <c r="O151" i="17"/>
  <c r="V150" i="17"/>
  <c r="U150" i="17"/>
  <c r="T150" i="17"/>
  <c r="S150" i="17"/>
  <c r="R150" i="17"/>
  <c r="Q150" i="17"/>
  <c r="P150" i="17"/>
  <c r="O150" i="17"/>
  <c r="V149" i="17"/>
  <c r="U149" i="17"/>
  <c r="T149" i="17"/>
  <c r="S149" i="17"/>
  <c r="R149" i="17"/>
  <c r="Q149" i="17"/>
  <c r="P149" i="17"/>
  <c r="O149" i="17"/>
  <c r="V148" i="17"/>
  <c r="U148" i="17"/>
  <c r="T148" i="17"/>
  <c r="S148" i="17"/>
  <c r="R148" i="17"/>
  <c r="Q148" i="17"/>
  <c r="P148" i="17"/>
  <c r="O148" i="17"/>
  <c r="V147" i="17"/>
  <c r="U147" i="17"/>
  <c r="T147" i="17"/>
  <c r="S147" i="17"/>
  <c r="R147" i="17"/>
  <c r="Q147" i="17"/>
  <c r="P147" i="17"/>
  <c r="O147" i="17"/>
  <c r="V146" i="17"/>
  <c r="U146" i="17"/>
  <c r="T146" i="17"/>
  <c r="S146" i="17"/>
  <c r="R146" i="17"/>
  <c r="Q146" i="17"/>
  <c r="P146" i="17"/>
  <c r="O146" i="17"/>
  <c r="V145" i="17"/>
  <c r="U145" i="17"/>
  <c r="T145" i="17"/>
  <c r="S145" i="17"/>
  <c r="R145" i="17"/>
  <c r="Q145" i="17"/>
  <c r="P145" i="17"/>
  <c r="O145" i="17"/>
  <c r="V144" i="17"/>
  <c r="U144" i="17"/>
  <c r="T144" i="17"/>
  <c r="S144" i="17"/>
  <c r="R144" i="17"/>
  <c r="Q144" i="17"/>
  <c r="P144" i="17"/>
  <c r="O144" i="17"/>
  <c r="V143" i="17"/>
  <c r="U143" i="17"/>
  <c r="T143" i="17"/>
  <c r="S143" i="17"/>
  <c r="R143" i="17"/>
  <c r="Q143" i="17"/>
  <c r="P143" i="17"/>
  <c r="O143" i="17"/>
  <c r="V142" i="17"/>
  <c r="U142" i="17"/>
  <c r="T142" i="17"/>
  <c r="S142" i="17"/>
  <c r="R142" i="17"/>
  <c r="Q142" i="17"/>
  <c r="P142" i="17"/>
  <c r="O142" i="17"/>
  <c r="V141" i="17"/>
  <c r="U141" i="17"/>
  <c r="T141" i="17"/>
  <c r="S141" i="17"/>
  <c r="R141" i="17"/>
  <c r="Q141" i="17"/>
  <c r="P141" i="17"/>
  <c r="O141" i="17"/>
  <c r="V140" i="17"/>
  <c r="U140" i="17"/>
  <c r="T140" i="17"/>
  <c r="S140" i="17"/>
  <c r="R140" i="17"/>
  <c r="Q140" i="17"/>
  <c r="P140" i="17"/>
  <c r="O140" i="17"/>
  <c r="V139" i="17"/>
  <c r="U139" i="17"/>
  <c r="T139" i="17"/>
  <c r="S139" i="17"/>
  <c r="R139" i="17"/>
  <c r="Q139" i="17"/>
  <c r="P139" i="17"/>
  <c r="O139" i="17"/>
  <c r="V138" i="17"/>
  <c r="U138" i="17"/>
  <c r="T138" i="17"/>
  <c r="S138" i="17"/>
  <c r="R138" i="17"/>
  <c r="Q138" i="17"/>
  <c r="P138" i="17"/>
  <c r="O138" i="17"/>
  <c r="V137" i="17"/>
  <c r="U137" i="17"/>
  <c r="T137" i="17"/>
  <c r="S137" i="17"/>
  <c r="R137" i="17"/>
  <c r="Q137" i="17"/>
  <c r="P137" i="17"/>
  <c r="O137" i="17"/>
  <c r="V136" i="17"/>
  <c r="U136" i="17"/>
  <c r="T136" i="17"/>
  <c r="S136" i="17"/>
  <c r="R136" i="17"/>
  <c r="Q136" i="17"/>
  <c r="P136" i="17"/>
  <c r="O136" i="17"/>
  <c r="V135" i="17"/>
  <c r="U135" i="17"/>
  <c r="T135" i="17"/>
  <c r="S135" i="17"/>
  <c r="R135" i="17"/>
  <c r="Q135" i="17"/>
  <c r="P135" i="17"/>
  <c r="O135" i="17"/>
  <c r="V134" i="17"/>
  <c r="U134" i="17"/>
  <c r="T134" i="17"/>
  <c r="S134" i="17"/>
  <c r="R134" i="17"/>
  <c r="Q134" i="17"/>
  <c r="P134" i="17"/>
  <c r="O134" i="17"/>
  <c r="V133" i="17"/>
  <c r="U133" i="17"/>
  <c r="T133" i="17"/>
  <c r="S133" i="17"/>
  <c r="R133" i="17"/>
  <c r="Q133" i="17"/>
  <c r="P133" i="17"/>
  <c r="O133" i="17"/>
  <c r="V132" i="17"/>
  <c r="U132" i="17"/>
  <c r="T132" i="17"/>
  <c r="S132" i="17"/>
  <c r="R132" i="17"/>
  <c r="Q132" i="17"/>
  <c r="P132" i="17"/>
  <c r="O132" i="17"/>
  <c r="V131" i="17"/>
  <c r="U131" i="17"/>
  <c r="T131" i="17"/>
  <c r="S131" i="17"/>
  <c r="R131" i="17"/>
  <c r="Q131" i="17"/>
  <c r="P131" i="17"/>
  <c r="O131" i="17"/>
  <c r="V130" i="17"/>
  <c r="U130" i="17"/>
  <c r="T130" i="17"/>
  <c r="S130" i="17"/>
  <c r="R130" i="17"/>
  <c r="Q130" i="17"/>
  <c r="P130" i="17"/>
  <c r="O130" i="17"/>
  <c r="V129" i="17"/>
  <c r="U129" i="17"/>
  <c r="T129" i="17"/>
  <c r="S129" i="17"/>
  <c r="R129" i="17"/>
  <c r="Q129" i="17"/>
  <c r="P129" i="17"/>
  <c r="O129" i="17"/>
  <c r="V128" i="17"/>
  <c r="U128" i="17"/>
  <c r="T128" i="17"/>
  <c r="S128" i="17"/>
  <c r="R128" i="17"/>
  <c r="Q128" i="17"/>
  <c r="P128" i="17"/>
  <c r="O128" i="17"/>
  <c r="V127" i="17"/>
  <c r="U127" i="17"/>
  <c r="T127" i="17"/>
  <c r="S127" i="17"/>
  <c r="R127" i="17"/>
  <c r="Q127" i="17"/>
  <c r="P127" i="17"/>
  <c r="O127" i="17"/>
  <c r="V126" i="17"/>
  <c r="U126" i="17"/>
  <c r="T126" i="17"/>
  <c r="S126" i="17"/>
  <c r="R126" i="17"/>
  <c r="Q126" i="17"/>
  <c r="P126" i="17"/>
  <c r="O126" i="17"/>
  <c r="V125" i="17"/>
  <c r="U125" i="17"/>
  <c r="T125" i="17"/>
  <c r="S125" i="17"/>
  <c r="R125" i="17"/>
  <c r="Q125" i="17"/>
  <c r="P125" i="17"/>
  <c r="O125" i="17"/>
  <c r="V124" i="17"/>
  <c r="U124" i="17"/>
  <c r="T124" i="17"/>
  <c r="S124" i="17"/>
  <c r="R124" i="17"/>
  <c r="Q124" i="17"/>
  <c r="P124" i="17"/>
  <c r="O124" i="17"/>
  <c r="V123" i="17"/>
  <c r="U123" i="17"/>
  <c r="T123" i="17"/>
  <c r="S123" i="17"/>
  <c r="R123" i="17"/>
  <c r="Q123" i="17"/>
  <c r="P123" i="17"/>
  <c r="O123" i="17"/>
  <c r="V122" i="17"/>
  <c r="U122" i="17"/>
  <c r="T122" i="17"/>
  <c r="S122" i="17"/>
  <c r="R122" i="17"/>
  <c r="Q122" i="17"/>
  <c r="P122" i="17"/>
  <c r="O122" i="17"/>
  <c r="V121" i="17"/>
  <c r="U121" i="17"/>
  <c r="T121" i="17"/>
  <c r="S121" i="17"/>
  <c r="R121" i="17"/>
  <c r="Q121" i="17"/>
  <c r="P121" i="17"/>
  <c r="O121" i="17"/>
  <c r="V120" i="17"/>
  <c r="U120" i="17"/>
  <c r="T120" i="17"/>
  <c r="S120" i="17"/>
  <c r="R120" i="17"/>
  <c r="Q120" i="17"/>
  <c r="P120" i="17"/>
  <c r="O120" i="17"/>
  <c r="V119" i="17"/>
  <c r="U119" i="17"/>
  <c r="T119" i="17"/>
  <c r="S119" i="17"/>
  <c r="R119" i="17"/>
  <c r="Q119" i="17"/>
  <c r="P119" i="17"/>
  <c r="O119" i="17"/>
  <c r="V118" i="17"/>
  <c r="U118" i="17"/>
  <c r="T118" i="17"/>
  <c r="S118" i="17"/>
  <c r="R118" i="17"/>
  <c r="Q118" i="17"/>
  <c r="P118" i="17"/>
  <c r="O118" i="17"/>
  <c r="V117" i="17"/>
  <c r="U117" i="17"/>
  <c r="T117" i="17"/>
  <c r="S117" i="17"/>
  <c r="R117" i="17"/>
  <c r="Q117" i="17"/>
  <c r="P117" i="17"/>
  <c r="O117" i="17"/>
  <c r="V116" i="17"/>
  <c r="U116" i="17"/>
  <c r="T116" i="17"/>
  <c r="S116" i="17"/>
  <c r="R116" i="17"/>
  <c r="Q116" i="17"/>
  <c r="P116" i="17"/>
  <c r="O116" i="17"/>
  <c r="V115" i="17"/>
  <c r="U115" i="17"/>
  <c r="T115" i="17"/>
  <c r="S115" i="17"/>
  <c r="R115" i="17"/>
  <c r="Q115" i="17"/>
  <c r="P115" i="17"/>
  <c r="O115" i="17"/>
  <c r="V114" i="17"/>
  <c r="U114" i="17"/>
  <c r="T114" i="17"/>
  <c r="S114" i="17"/>
  <c r="R114" i="17"/>
  <c r="Q114" i="17"/>
  <c r="P114" i="17"/>
  <c r="O114" i="17"/>
  <c r="V113" i="17"/>
  <c r="U113" i="17"/>
  <c r="T113" i="17"/>
  <c r="S113" i="17"/>
  <c r="R113" i="17"/>
  <c r="Q113" i="17"/>
  <c r="P113" i="17"/>
  <c r="O113" i="17"/>
  <c r="V112" i="17"/>
  <c r="U112" i="17"/>
  <c r="T112" i="17"/>
  <c r="S112" i="17"/>
  <c r="R112" i="17"/>
  <c r="Q112" i="17"/>
  <c r="P112" i="17"/>
  <c r="O112" i="17"/>
  <c r="V111" i="17"/>
  <c r="U111" i="17"/>
  <c r="T111" i="17"/>
  <c r="S111" i="17"/>
  <c r="R111" i="17"/>
  <c r="Q111" i="17"/>
  <c r="P111" i="17"/>
  <c r="O111" i="17"/>
  <c r="V110" i="17"/>
  <c r="U110" i="17"/>
  <c r="T110" i="17"/>
  <c r="S110" i="17"/>
  <c r="R110" i="17"/>
  <c r="Q110" i="17"/>
  <c r="P110" i="17"/>
  <c r="O110" i="17"/>
  <c r="V109" i="17"/>
  <c r="U109" i="17"/>
  <c r="T109" i="17"/>
  <c r="S109" i="17"/>
  <c r="R109" i="17"/>
  <c r="Q109" i="17"/>
  <c r="P109" i="17"/>
  <c r="O109" i="17"/>
  <c r="V108" i="17"/>
  <c r="U108" i="17"/>
  <c r="T108" i="17"/>
  <c r="S108" i="17"/>
  <c r="R108" i="17"/>
  <c r="Q108" i="17"/>
  <c r="P108" i="17"/>
  <c r="O108" i="17"/>
  <c r="V107" i="17"/>
  <c r="U107" i="17"/>
  <c r="T107" i="17"/>
  <c r="S107" i="17"/>
  <c r="R107" i="17"/>
  <c r="Q107" i="17"/>
  <c r="P107" i="17"/>
  <c r="O107" i="17"/>
  <c r="V106" i="17"/>
  <c r="U106" i="17"/>
  <c r="T106" i="17"/>
  <c r="S106" i="17"/>
  <c r="R106" i="17"/>
  <c r="Q106" i="17"/>
  <c r="P106" i="17"/>
  <c r="O106" i="17"/>
  <c r="V105" i="17"/>
  <c r="U105" i="17"/>
  <c r="T105" i="17"/>
  <c r="S105" i="17"/>
  <c r="R105" i="17"/>
  <c r="Q105" i="17"/>
  <c r="P105" i="17"/>
  <c r="O105" i="17"/>
  <c r="V104" i="17"/>
  <c r="U104" i="17"/>
  <c r="T104" i="17"/>
  <c r="S104" i="17"/>
  <c r="R104" i="17"/>
  <c r="Q104" i="17"/>
  <c r="P104" i="17"/>
  <c r="O104" i="17"/>
  <c r="V103" i="17"/>
  <c r="U103" i="17"/>
  <c r="T103" i="17"/>
  <c r="S103" i="17"/>
  <c r="R103" i="17"/>
  <c r="Q103" i="17"/>
  <c r="P103" i="17"/>
  <c r="O103" i="17"/>
  <c r="V102" i="17"/>
  <c r="U102" i="17"/>
  <c r="T102" i="17"/>
  <c r="S102" i="17"/>
  <c r="R102" i="17"/>
  <c r="Q102" i="17"/>
  <c r="P102" i="17"/>
  <c r="O102" i="17"/>
  <c r="V101" i="17"/>
  <c r="U101" i="17"/>
  <c r="T101" i="17"/>
  <c r="S101" i="17"/>
  <c r="R101" i="17"/>
  <c r="Q101" i="17"/>
  <c r="P101" i="17"/>
  <c r="O101" i="17"/>
  <c r="V100" i="17"/>
  <c r="U100" i="17"/>
  <c r="T100" i="17"/>
  <c r="S100" i="17"/>
  <c r="R100" i="17"/>
  <c r="Q100" i="17"/>
  <c r="P100" i="17"/>
  <c r="O100" i="17"/>
  <c r="V99" i="17"/>
  <c r="U99" i="17"/>
  <c r="T99" i="17"/>
  <c r="S99" i="17"/>
  <c r="R99" i="17"/>
  <c r="Q99" i="17"/>
  <c r="P99" i="17"/>
  <c r="O99" i="17"/>
  <c r="V98" i="17"/>
  <c r="U98" i="17"/>
  <c r="T98" i="17"/>
  <c r="S98" i="17"/>
  <c r="R98" i="17"/>
  <c r="Q98" i="17"/>
  <c r="P98" i="17"/>
  <c r="O98" i="17"/>
  <c r="V97" i="17"/>
  <c r="U97" i="17"/>
  <c r="T97" i="17"/>
  <c r="S97" i="17"/>
  <c r="R97" i="17"/>
  <c r="Q97" i="17"/>
  <c r="P97" i="17"/>
  <c r="O97" i="17"/>
  <c r="V96" i="17"/>
  <c r="U96" i="17"/>
  <c r="T96" i="17"/>
  <c r="S96" i="17"/>
  <c r="R96" i="17"/>
  <c r="Q96" i="17"/>
  <c r="P96" i="17"/>
  <c r="O96" i="17"/>
  <c r="V95" i="17"/>
  <c r="U95" i="17"/>
  <c r="T95" i="17"/>
  <c r="S95" i="17"/>
  <c r="R95" i="17"/>
  <c r="Q95" i="17"/>
  <c r="P95" i="17"/>
  <c r="O95" i="17"/>
  <c r="V94" i="17"/>
  <c r="U94" i="17"/>
  <c r="T94" i="17"/>
  <c r="S94" i="17"/>
  <c r="R94" i="17"/>
  <c r="Q94" i="17"/>
  <c r="P94" i="17"/>
  <c r="O94" i="17"/>
  <c r="V93" i="17"/>
  <c r="U93" i="17"/>
  <c r="T93" i="17"/>
  <c r="S93" i="17"/>
  <c r="R93" i="17"/>
  <c r="Q93" i="17"/>
  <c r="P93" i="17"/>
  <c r="O93" i="17"/>
  <c r="V92" i="17"/>
  <c r="U92" i="17"/>
  <c r="T92" i="17"/>
  <c r="S92" i="17"/>
  <c r="R92" i="17"/>
  <c r="Q92" i="17"/>
  <c r="P92" i="17"/>
  <c r="O92" i="17"/>
  <c r="V91" i="17"/>
  <c r="U91" i="17"/>
  <c r="T91" i="17"/>
  <c r="S91" i="17"/>
  <c r="R91" i="17"/>
  <c r="Q91" i="17"/>
  <c r="P91" i="17"/>
  <c r="O91" i="17"/>
  <c r="V90" i="17"/>
  <c r="U90" i="17"/>
  <c r="T90" i="17"/>
  <c r="S90" i="17"/>
  <c r="R90" i="17"/>
  <c r="Q90" i="17"/>
  <c r="P90" i="17"/>
  <c r="O90" i="17"/>
  <c r="V89" i="17"/>
  <c r="U89" i="17"/>
  <c r="T89" i="17"/>
  <c r="S89" i="17"/>
  <c r="R89" i="17"/>
  <c r="Q89" i="17"/>
  <c r="P89" i="17"/>
  <c r="O89" i="17"/>
  <c r="V88" i="17"/>
  <c r="U88" i="17"/>
  <c r="T88" i="17"/>
  <c r="S88" i="17"/>
  <c r="R88" i="17"/>
  <c r="Q88" i="17"/>
  <c r="P88" i="17"/>
  <c r="O88" i="17"/>
  <c r="V87" i="17"/>
  <c r="U87" i="17"/>
  <c r="T87" i="17"/>
  <c r="S87" i="17"/>
  <c r="R87" i="17"/>
  <c r="Q87" i="17"/>
  <c r="P87" i="17"/>
  <c r="O87" i="17"/>
  <c r="V86" i="17"/>
  <c r="U86" i="17"/>
  <c r="T86" i="17"/>
  <c r="S86" i="17"/>
  <c r="R86" i="17"/>
  <c r="Q86" i="17"/>
  <c r="P86" i="17"/>
  <c r="O86" i="17"/>
  <c r="V85" i="17"/>
  <c r="U85" i="17"/>
  <c r="T85" i="17"/>
  <c r="S85" i="17"/>
  <c r="R85" i="17"/>
  <c r="Q85" i="17"/>
  <c r="P85" i="17"/>
  <c r="O85" i="17"/>
  <c r="V84" i="17"/>
  <c r="U84" i="17"/>
  <c r="T84" i="17"/>
  <c r="S84" i="17"/>
  <c r="R84" i="17"/>
  <c r="Q84" i="17"/>
  <c r="P84" i="17"/>
  <c r="O84" i="17"/>
  <c r="V83" i="17"/>
  <c r="U83" i="17"/>
  <c r="T83" i="17"/>
  <c r="S83" i="17"/>
  <c r="R83" i="17"/>
  <c r="Q83" i="17"/>
  <c r="P83" i="17"/>
  <c r="O83" i="17"/>
  <c r="V82" i="17"/>
  <c r="U82" i="17"/>
  <c r="T82" i="17"/>
  <c r="S82" i="17"/>
  <c r="R82" i="17"/>
  <c r="Q82" i="17"/>
  <c r="P82" i="17"/>
  <c r="O82" i="17"/>
  <c r="V81" i="17"/>
  <c r="U81" i="17"/>
  <c r="T81" i="17"/>
  <c r="S81" i="17"/>
  <c r="R81" i="17"/>
  <c r="Q81" i="17"/>
  <c r="P81" i="17"/>
  <c r="O81" i="17"/>
  <c r="V80" i="17"/>
  <c r="U80" i="17"/>
  <c r="T80" i="17"/>
  <c r="S80" i="17"/>
  <c r="R80" i="17"/>
  <c r="Q80" i="17"/>
  <c r="P80" i="17"/>
  <c r="O80" i="17"/>
  <c r="V79" i="17"/>
  <c r="U79" i="17"/>
  <c r="T79" i="17"/>
  <c r="S79" i="17"/>
  <c r="R79" i="17"/>
  <c r="Q79" i="17"/>
  <c r="P79" i="17"/>
  <c r="O79" i="17"/>
  <c r="V78" i="17"/>
  <c r="U78" i="17"/>
  <c r="T78" i="17"/>
  <c r="S78" i="17"/>
  <c r="R78" i="17"/>
  <c r="Q78" i="17"/>
  <c r="P78" i="17"/>
  <c r="O78" i="17"/>
  <c r="V77" i="17"/>
  <c r="U77" i="17"/>
  <c r="T77" i="17"/>
  <c r="S77" i="17"/>
  <c r="R77" i="17"/>
  <c r="Q77" i="17"/>
  <c r="P77" i="17"/>
  <c r="O77" i="17"/>
  <c r="V76" i="17"/>
  <c r="U76" i="17"/>
  <c r="T76" i="17"/>
  <c r="S76" i="17"/>
  <c r="R76" i="17"/>
  <c r="Q76" i="17"/>
  <c r="P76" i="17"/>
  <c r="O76" i="17"/>
  <c r="V75" i="17"/>
  <c r="U75" i="17"/>
  <c r="T75" i="17"/>
  <c r="S75" i="17"/>
  <c r="R75" i="17"/>
  <c r="Q75" i="17"/>
  <c r="P75" i="17"/>
  <c r="O75" i="17"/>
  <c r="V74" i="17"/>
  <c r="U74" i="17"/>
  <c r="T74" i="17"/>
  <c r="S74" i="17"/>
  <c r="R74" i="17"/>
  <c r="Q74" i="17"/>
  <c r="P74" i="17"/>
  <c r="O74" i="17"/>
  <c r="V73" i="17"/>
  <c r="U73" i="17"/>
  <c r="T73" i="17"/>
  <c r="S73" i="17"/>
  <c r="R73" i="17"/>
  <c r="Q73" i="17"/>
  <c r="P73" i="17"/>
  <c r="O73" i="17"/>
  <c r="V72" i="17"/>
  <c r="U72" i="17"/>
  <c r="T72" i="17"/>
  <c r="S72" i="17"/>
  <c r="R72" i="17"/>
  <c r="Q72" i="17"/>
  <c r="P72" i="17"/>
  <c r="O72" i="17"/>
  <c r="V71" i="17"/>
  <c r="U71" i="17"/>
  <c r="T71" i="17"/>
  <c r="S71" i="17"/>
  <c r="R71" i="17"/>
  <c r="Q71" i="17"/>
  <c r="P71" i="17"/>
  <c r="O71" i="17"/>
  <c r="V70" i="17"/>
  <c r="U70" i="17"/>
  <c r="T70" i="17"/>
  <c r="S70" i="17"/>
  <c r="R70" i="17"/>
  <c r="Q70" i="17"/>
  <c r="P70" i="17"/>
  <c r="O70" i="17"/>
  <c r="V69" i="17"/>
  <c r="U69" i="17"/>
  <c r="T69" i="17"/>
  <c r="S69" i="17"/>
  <c r="R69" i="17"/>
  <c r="Q69" i="17"/>
  <c r="P69" i="17"/>
  <c r="O69" i="17"/>
  <c r="V68" i="17"/>
  <c r="U68" i="17"/>
  <c r="T68" i="17"/>
  <c r="S68" i="17"/>
  <c r="R68" i="17"/>
  <c r="Q68" i="17"/>
  <c r="P68" i="17"/>
  <c r="O68" i="17"/>
  <c r="V67" i="17"/>
  <c r="U67" i="17"/>
  <c r="T67" i="17"/>
  <c r="S67" i="17"/>
  <c r="R67" i="17"/>
  <c r="Q67" i="17"/>
  <c r="P67" i="17"/>
  <c r="O67" i="17"/>
  <c r="V66" i="17"/>
  <c r="U66" i="17"/>
  <c r="T66" i="17"/>
  <c r="S66" i="17"/>
  <c r="R66" i="17"/>
  <c r="Q66" i="17"/>
  <c r="P66" i="17"/>
  <c r="O66" i="17"/>
  <c r="V65" i="17"/>
  <c r="U65" i="17"/>
  <c r="T65" i="17"/>
  <c r="S65" i="17"/>
  <c r="R65" i="17"/>
  <c r="Q65" i="17"/>
  <c r="P65" i="17"/>
  <c r="O65" i="17"/>
  <c r="V64" i="17"/>
  <c r="U64" i="17"/>
  <c r="T64" i="17"/>
  <c r="S64" i="17"/>
  <c r="R64" i="17"/>
  <c r="Q64" i="17"/>
  <c r="P64" i="17"/>
  <c r="O64" i="17"/>
  <c r="V63" i="17"/>
  <c r="U63" i="17"/>
  <c r="T63" i="17"/>
  <c r="S63" i="17"/>
  <c r="R63" i="17"/>
  <c r="Q63" i="17"/>
  <c r="P63" i="17"/>
  <c r="O63" i="17"/>
  <c r="V62" i="17"/>
  <c r="U62" i="17"/>
  <c r="T62" i="17"/>
  <c r="S62" i="17"/>
  <c r="R62" i="17"/>
  <c r="Q62" i="17"/>
  <c r="P62" i="17"/>
  <c r="O62" i="17"/>
  <c r="V61" i="17"/>
  <c r="U61" i="17"/>
  <c r="T61" i="17"/>
  <c r="S61" i="17"/>
  <c r="R61" i="17"/>
  <c r="Q61" i="17"/>
  <c r="P61" i="17"/>
  <c r="O61" i="17"/>
  <c r="V60" i="17"/>
  <c r="U60" i="17"/>
  <c r="T60" i="17"/>
  <c r="S60" i="17"/>
  <c r="R60" i="17"/>
  <c r="Q60" i="17"/>
  <c r="P60" i="17"/>
  <c r="O60" i="17"/>
  <c r="V59" i="17"/>
  <c r="U59" i="17"/>
  <c r="T59" i="17"/>
  <c r="S59" i="17"/>
  <c r="R59" i="17"/>
  <c r="Q59" i="17"/>
  <c r="P59" i="17"/>
  <c r="O59" i="17"/>
  <c r="V58" i="17"/>
  <c r="U58" i="17"/>
  <c r="T58" i="17"/>
  <c r="S58" i="17"/>
  <c r="R58" i="17"/>
  <c r="Q58" i="17"/>
  <c r="P58" i="17"/>
  <c r="O58" i="17"/>
  <c r="V57" i="17"/>
  <c r="U57" i="17"/>
  <c r="T57" i="17"/>
  <c r="S57" i="17"/>
  <c r="R57" i="17"/>
  <c r="Q57" i="17"/>
  <c r="P57" i="17"/>
  <c r="O57" i="17"/>
  <c r="V56" i="17"/>
  <c r="U56" i="17"/>
  <c r="T56" i="17"/>
  <c r="S56" i="17"/>
  <c r="R56" i="17"/>
  <c r="Q56" i="17"/>
  <c r="P56" i="17"/>
  <c r="O56" i="17"/>
  <c r="V55" i="17"/>
  <c r="U55" i="17"/>
  <c r="T55" i="17"/>
  <c r="S55" i="17"/>
  <c r="R55" i="17"/>
  <c r="Q55" i="17"/>
  <c r="P55" i="17"/>
  <c r="O55" i="17"/>
  <c r="V54" i="17"/>
  <c r="U54" i="17"/>
  <c r="T54" i="17"/>
  <c r="S54" i="17"/>
  <c r="R54" i="17"/>
  <c r="Q54" i="17"/>
  <c r="P54" i="17"/>
  <c r="O54" i="17"/>
  <c r="V53" i="17"/>
  <c r="U53" i="17"/>
  <c r="T53" i="17"/>
  <c r="S53" i="17"/>
  <c r="R53" i="17"/>
  <c r="Q53" i="17"/>
  <c r="P53" i="17"/>
  <c r="O53" i="17"/>
  <c r="V52" i="17"/>
  <c r="U52" i="17"/>
  <c r="T52" i="17"/>
  <c r="S52" i="17"/>
  <c r="R52" i="17"/>
  <c r="Q52" i="17"/>
  <c r="P52" i="17"/>
  <c r="O52" i="17"/>
  <c r="V51" i="17"/>
  <c r="U51" i="17"/>
  <c r="T51" i="17"/>
  <c r="S51" i="17"/>
  <c r="R51" i="17"/>
  <c r="Q51" i="17"/>
  <c r="P51" i="17"/>
  <c r="O51" i="17"/>
  <c r="V50" i="17"/>
  <c r="U50" i="17"/>
  <c r="T50" i="17"/>
  <c r="S50" i="17"/>
  <c r="R50" i="17"/>
  <c r="Q50" i="17"/>
  <c r="P50" i="17"/>
  <c r="O50" i="17"/>
  <c r="V49" i="17"/>
  <c r="U49" i="17"/>
  <c r="T49" i="17"/>
  <c r="S49" i="17"/>
  <c r="R49" i="17"/>
  <c r="Q49" i="17"/>
  <c r="P49" i="17"/>
  <c r="O49" i="17"/>
  <c r="V48" i="17"/>
  <c r="U48" i="17"/>
  <c r="T48" i="17"/>
  <c r="S48" i="17"/>
  <c r="R48" i="17"/>
  <c r="Q48" i="17"/>
  <c r="P48" i="17"/>
  <c r="O48" i="17"/>
  <c r="V47" i="17"/>
  <c r="U47" i="17"/>
  <c r="T47" i="17"/>
  <c r="S47" i="17"/>
  <c r="R47" i="17"/>
  <c r="Q47" i="17"/>
  <c r="P47" i="17"/>
  <c r="O47" i="17"/>
  <c r="V46" i="17"/>
  <c r="U46" i="17"/>
  <c r="T46" i="17"/>
  <c r="S46" i="17"/>
  <c r="R46" i="17"/>
  <c r="Q46" i="17"/>
  <c r="P46" i="17"/>
  <c r="O46" i="17"/>
  <c r="V45" i="17"/>
  <c r="U45" i="17"/>
  <c r="T45" i="17"/>
  <c r="S45" i="17"/>
  <c r="R45" i="17"/>
  <c r="Q45" i="17"/>
  <c r="P45" i="17"/>
  <c r="O45" i="17"/>
  <c r="V44" i="17"/>
  <c r="U44" i="17"/>
  <c r="T44" i="17"/>
  <c r="S44" i="17"/>
  <c r="R44" i="17"/>
  <c r="Q44" i="17"/>
  <c r="P44" i="17"/>
  <c r="O44" i="17"/>
  <c r="V43" i="17"/>
  <c r="U43" i="17"/>
  <c r="T43" i="17"/>
  <c r="S43" i="17"/>
  <c r="R43" i="17"/>
  <c r="Q43" i="17"/>
  <c r="P43" i="17"/>
  <c r="O43" i="17"/>
  <c r="V42" i="17"/>
  <c r="U42" i="17"/>
  <c r="T42" i="17"/>
  <c r="S42" i="17"/>
  <c r="R42" i="17"/>
  <c r="Q42" i="17"/>
  <c r="P42" i="17"/>
  <c r="O42" i="17"/>
  <c r="V41" i="17"/>
  <c r="U41" i="17"/>
  <c r="T41" i="17"/>
  <c r="S41" i="17"/>
  <c r="R41" i="17"/>
  <c r="Q41" i="17"/>
  <c r="P41" i="17"/>
  <c r="O41" i="17"/>
  <c r="V40" i="17"/>
  <c r="U40" i="17"/>
  <c r="T40" i="17"/>
  <c r="S40" i="17"/>
  <c r="R40" i="17"/>
  <c r="Q40" i="17"/>
  <c r="P40" i="17"/>
  <c r="O40" i="17"/>
  <c r="V39" i="17"/>
  <c r="U39" i="17"/>
  <c r="T39" i="17"/>
  <c r="S39" i="17"/>
  <c r="R39" i="17"/>
  <c r="Q39" i="17"/>
  <c r="P39" i="17"/>
  <c r="O39" i="17"/>
  <c r="V38" i="17"/>
  <c r="U38" i="17"/>
  <c r="T38" i="17"/>
  <c r="S38" i="17"/>
  <c r="R38" i="17"/>
  <c r="Q38" i="17"/>
  <c r="P38" i="17"/>
  <c r="O38" i="17"/>
  <c r="V37" i="17"/>
  <c r="U37" i="17"/>
  <c r="T37" i="17"/>
  <c r="S37" i="17"/>
  <c r="R37" i="17"/>
  <c r="Q37" i="17"/>
  <c r="P37" i="17"/>
  <c r="O37" i="17"/>
  <c r="AC36" i="17"/>
  <c r="AB36" i="17"/>
  <c r="AA36" i="17"/>
  <c r="Z36" i="17"/>
  <c r="Y36" i="17"/>
  <c r="X36" i="17"/>
  <c r="V36" i="17"/>
  <c r="U36" i="17"/>
  <c r="T36" i="17"/>
  <c r="S36" i="17"/>
  <c r="R36" i="17"/>
  <c r="Q36" i="17"/>
  <c r="P36" i="17"/>
  <c r="O36" i="17"/>
  <c r="V35" i="17"/>
  <c r="U35" i="17"/>
  <c r="T35" i="17"/>
  <c r="S35" i="17"/>
  <c r="R35" i="17"/>
  <c r="Q35" i="17"/>
  <c r="P35" i="17"/>
  <c r="O35" i="17"/>
  <c r="V34" i="17"/>
  <c r="U34" i="17"/>
  <c r="T34" i="17"/>
  <c r="S34" i="17"/>
  <c r="R34" i="17"/>
  <c r="Q34" i="17"/>
  <c r="P34" i="17"/>
  <c r="O34" i="17"/>
  <c r="V33" i="17"/>
  <c r="U33" i="17"/>
  <c r="T33" i="17"/>
  <c r="S33" i="17"/>
  <c r="R33" i="17"/>
  <c r="Q33" i="17"/>
  <c r="P33" i="17"/>
  <c r="O33" i="17"/>
  <c r="V32" i="17"/>
  <c r="U32" i="17"/>
  <c r="T32" i="17"/>
  <c r="S32" i="17"/>
  <c r="R32" i="17"/>
  <c r="Q32" i="17"/>
  <c r="P32" i="17"/>
  <c r="O32" i="17"/>
  <c r="V31" i="17"/>
  <c r="U31" i="17"/>
  <c r="T31" i="17"/>
  <c r="S31" i="17"/>
  <c r="R31" i="17"/>
  <c r="Q31" i="17"/>
  <c r="P31" i="17"/>
  <c r="O31" i="17"/>
  <c r="V30" i="17"/>
  <c r="U30" i="17"/>
  <c r="T30" i="17"/>
  <c r="S30" i="17"/>
  <c r="R30" i="17"/>
  <c r="Q30" i="17"/>
  <c r="P30" i="17"/>
  <c r="O30" i="17"/>
  <c r="V29" i="17"/>
  <c r="U29" i="17"/>
  <c r="T29" i="17"/>
  <c r="S29" i="17"/>
  <c r="R29" i="17"/>
  <c r="Q29" i="17"/>
  <c r="P29" i="17"/>
  <c r="O29" i="17"/>
  <c r="V28" i="17"/>
  <c r="U28" i="17"/>
  <c r="T28" i="17"/>
  <c r="S28" i="17"/>
  <c r="R28" i="17"/>
  <c r="Q28" i="17"/>
  <c r="P28" i="17"/>
  <c r="O28" i="17"/>
  <c r="V27" i="17"/>
  <c r="U27" i="17"/>
  <c r="T27" i="17"/>
  <c r="S27" i="17"/>
  <c r="R27" i="17"/>
  <c r="Q27" i="17"/>
  <c r="P27" i="17"/>
  <c r="O27" i="17"/>
  <c r="V26" i="17"/>
  <c r="U26" i="17"/>
  <c r="T26" i="17"/>
  <c r="S26" i="17"/>
  <c r="R26" i="17"/>
  <c r="Q26" i="17"/>
  <c r="P26" i="17"/>
  <c r="O26" i="17"/>
  <c r="V25" i="17"/>
  <c r="U25" i="17"/>
  <c r="T25" i="17"/>
  <c r="S25" i="17"/>
  <c r="R25" i="17"/>
  <c r="Q25" i="17"/>
  <c r="P25" i="17"/>
  <c r="O25" i="17"/>
  <c r="V24" i="17"/>
  <c r="U24" i="17"/>
  <c r="T24" i="17"/>
  <c r="S24" i="17"/>
  <c r="R24" i="17"/>
  <c r="Q24" i="17"/>
  <c r="P24" i="17"/>
  <c r="O24" i="17"/>
  <c r="V23" i="17"/>
  <c r="U23" i="17"/>
  <c r="T23" i="17"/>
  <c r="S23" i="17"/>
  <c r="R23" i="17"/>
  <c r="Q23" i="17"/>
  <c r="P23" i="17"/>
  <c r="O23" i="17"/>
  <c r="V22" i="17"/>
  <c r="U22" i="17"/>
  <c r="T22" i="17"/>
  <c r="S22" i="17"/>
  <c r="R22" i="17"/>
  <c r="Q22" i="17"/>
  <c r="P22" i="17"/>
  <c r="O22" i="17"/>
  <c r="V21" i="17"/>
  <c r="U21" i="17"/>
  <c r="T21" i="17"/>
  <c r="S21" i="17"/>
  <c r="R21" i="17"/>
  <c r="Q21" i="17"/>
  <c r="P21" i="17"/>
  <c r="O21" i="17"/>
  <c r="V20" i="17"/>
  <c r="U20" i="17"/>
  <c r="T20" i="17"/>
  <c r="S20" i="17"/>
  <c r="R20" i="17"/>
  <c r="Q20" i="17"/>
  <c r="P20" i="17"/>
  <c r="O20" i="17"/>
  <c r="V19" i="17"/>
  <c r="U19" i="17"/>
  <c r="T19" i="17"/>
  <c r="S19" i="17"/>
  <c r="R19" i="17"/>
  <c r="Q19" i="17"/>
  <c r="P19" i="17"/>
  <c r="O19" i="17"/>
  <c r="V18" i="17"/>
  <c r="U18" i="17"/>
  <c r="T18" i="17"/>
  <c r="S18" i="17"/>
  <c r="R18" i="17"/>
  <c r="Q18" i="17"/>
  <c r="P18" i="17"/>
  <c r="O18" i="17"/>
  <c r="V17" i="17"/>
  <c r="U17" i="17"/>
  <c r="T17" i="17"/>
  <c r="S17" i="17"/>
  <c r="R17" i="17"/>
  <c r="Q17" i="17"/>
  <c r="P17" i="17"/>
  <c r="O17" i="17"/>
  <c r="V16" i="17"/>
  <c r="U16" i="17"/>
  <c r="T16" i="17"/>
  <c r="S16" i="17"/>
  <c r="R16" i="17"/>
  <c r="Q16" i="17"/>
  <c r="P16" i="17"/>
  <c r="O16" i="17"/>
  <c r="V15" i="17"/>
  <c r="U15" i="17"/>
  <c r="T15" i="17"/>
  <c r="S15" i="17"/>
  <c r="R15" i="17"/>
  <c r="Q15" i="17"/>
  <c r="P15" i="17"/>
  <c r="O15" i="17"/>
  <c r="V14" i="17"/>
  <c r="U14" i="17"/>
  <c r="T14" i="17"/>
  <c r="S14" i="17"/>
  <c r="R14" i="17"/>
  <c r="Q14" i="17"/>
  <c r="P14" i="17"/>
  <c r="O14" i="17"/>
  <c r="AG13" i="17"/>
  <c r="AF13" i="17"/>
  <c r="AE13" i="17"/>
  <c r="AD13" i="17"/>
  <c r="AC13" i="17"/>
  <c r="AB13" i="17"/>
  <c r="V13" i="17"/>
  <c r="U13" i="17"/>
  <c r="T13" i="17"/>
  <c r="S13" i="17"/>
  <c r="R13" i="17"/>
  <c r="Q13" i="17"/>
  <c r="P13" i="17"/>
  <c r="O13" i="17"/>
  <c r="AG12" i="17"/>
  <c r="AF12" i="17"/>
  <c r="AE12" i="17"/>
  <c r="AD12" i="17"/>
  <c r="AC12" i="17"/>
  <c r="AB12" i="17"/>
  <c r="V12" i="17"/>
  <c r="U12" i="17"/>
  <c r="T12" i="17"/>
  <c r="S12" i="17"/>
  <c r="R12" i="17"/>
  <c r="Q12" i="17"/>
  <c r="P12" i="17"/>
  <c r="O12" i="17"/>
  <c r="AG11" i="17"/>
  <c r="AF11" i="17"/>
  <c r="AE11" i="17"/>
  <c r="AD11" i="17"/>
  <c r="AC11" i="17"/>
  <c r="AB11" i="17"/>
  <c r="V11" i="17"/>
  <c r="U11" i="17"/>
  <c r="T11" i="17"/>
  <c r="S11" i="17"/>
  <c r="R11" i="17"/>
  <c r="Q11" i="17"/>
  <c r="P11" i="17"/>
  <c r="O11" i="17"/>
  <c r="AG10" i="17"/>
  <c r="AF10" i="17"/>
  <c r="AE10" i="17"/>
  <c r="AD10" i="17"/>
  <c r="AC10" i="17"/>
  <c r="AB10" i="17"/>
  <c r="V10" i="17"/>
  <c r="U10" i="17"/>
  <c r="T10" i="17"/>
  <c r="S10" i="17"/>
  <c r="R10" i="17"/>
  <c r="Q10" i="17"/>
  <c r="P10" i="17"/>
  <c r="O10" i="17"/>
  <c r="AG9" i="17"/>
  <c r="AF9" i="17"/>
  <c r="AE9" i="17"/>
  <c r="AD9" i="17"/>
  <c r="AC9" i="17"/>
  <c r="AB9" i="17"/>
  <c r="V9" i="17"/>
  <c r="U9" i="17"/>
  <c r="T9" i="17"/>
  <c r="S9" i="17"/>
  <c r="R9" i="17"/>
  <c r="Q9" i="17"/>
  <c r="P9" i="17"/>
  <c r="O9" i="17"/>
  <c r="AG8" i="17"/>
  <c r="H52" i="21" s="1"/>
  <c r="AF8" i="17"/>
  <c r="G52" i="21" s="1"/>
  <c r="AE8" i="17"/>
  <c r="F52" i="21" s="1"/>
  <c r="AD8" i="17"/>
  <c r="E52" i="21" s="1"/>
  <c r="AC8" i="17"/>
  <c r="D52" i="21" s="1"/>
  <c r="AB8" i="17"/>
  <c r="C52" i="21" s="1"/>
  <c r="V8" i="17"/>
  <c r="U8" i="17"/>
  <c r="T8" i="17"/>
  <c r="S8" i="17"/>
  <c r="R8" i="17"/>
  <c r="Q8" i="17"/>
  <c r="P8" i="17"/>
  <c r="O8" i="17"/>
  <c r="AG7" i="17"/>
  <c r="H51" i="21" s="1"/>
  <c r="AF7" i="17"/>
  <c r="G51" i="21" s="1"/>
  <c r="AE7" i="17"/>
  <c r="F51" i="21" s="1"/>
  <c r="AD7" i="17"/>
  <c r="E51" i="21" s="1"/>
  <c r="AC7" i="17"/>
  <c r="D51" i="21" s="1"/>
  <c r="V7" i="17"/>
  <c r="U7" i="17"/>
  <c r="T7" i="17"/>
  <c r="S7" i="17"/>
  <c r="R7" i="17"/>
  <c r="Q7" i="17"/>
  <c r="O7" i="17"/>
  <c r="P7" i="17" s="1"/>
  <c r="L6" i="17"/>
  <c r="AG6" i="17" s="1"/>
  <c r="K6" i="17"/>
  <c r="AF6" i="17" s="1"/>
  <c r="J6" i="17"/>
  <c r="AE6" i="17" s="1"/>
  <c r="I6" i="17"/>
  <c r="AD6" i="17" s="1"/>
  <c r="AC6" i="17"/>
  <c r="AB6" i="17"/>
  <c r="N4" i="17"/>
  <c r="N3" i="17"/>
  <c r="AB7" i="15"/>
  <c r="C58" i="21" s="1"/>
  <c r="V256" i="15"/>
  <c r="U256" i="15"/>
  <c r="T256" i="15"/>
  <c r="S256" i="15"/>
  <c r="R256" i="15"/>
  <c r="Q256" i="15"/>
  <c r="P256" i="15"/>
  <c r="O256" i="15"/>
  <c r="V255" i="15"/>
  <c r="U255" i="15"/>
  <c r="T255" i="15"/>
  <c r="S255" i="15"/>
  <c r="R255" i="15"/>
  <c r="Q255" i="15"/>
  <c r="P255" i="15"/>
  <c r="O255" i="15"/>
  <c r="V254" i="15"/>
  <c r="U254" i="15"/>
  <c r="T254" i="15"/>
  <c r="S254" i="15"/>
  <c r="R254" i="15"/>
  <c r="Q254" i="15"/>
  <c r="P254" i="15"/>
  <c r="O254" i="15"/>
  <c r="V253" i="15"/>
  <c r="U253" i="15"/>
  <c r="T253" i="15"/>
  <c r="S253" i="15"/>
  <c r="R253" i="15"/>
  <c r="Q253" i="15"/>
  <c r="P253" i="15"/>
  <c r="O253" i="15"/>
  <c r="V252" i="15"/>
  <c r="U252" i="15"/>
  <c r="T252" i="15"/>
  <c r="S252" i="15"/>
  <c r="R252" i="15"/>
  <c r="Q252" i="15"/>
  <c r="P252" i="15"/>
  <c r="O252" i="15"/>
  <c r="V251" i="15"/>
  <c r="U251" i="15"/>
  <c r="T251" i="15"/>
  <c r="S251" i="15"/>
  <c r="R251" i="15"/>
  <c r="Q251" i="15"/>
  <c r="P251" i="15"/>
  <c r="O251" i="15"/>
  <c r="V250" i="15"/>
  <c r="U250" i="15"/>
  <c r="T250" i="15"/>
  <c r="S250" i="15"/>
  <c r="R250" i="15"/>
  <c r="Q250" i="15"/>
  <c r="P250" i="15"/>
  <c r="O250" i="15"/>
  <c r="V249" i="15"/>
  <c r="U249" i="15"/>
  <c r="T249" i="15"/>
  <c r="S249" i="15"/>
  <c r="R249" i="15"/>
  <c r="Q249" i="15"/>
  <c r="P249" i="15"/>
  <c r="O249" i="15"/>
  <c r="V248" i="15"/>
  <c r="U248" i="15"/>
  <c r="T248" i="15"/>
  <c r="S248" i="15"/>
  <c r="R248" i="15"/>
  <c r="Q248" i="15"/>
  <c r="P248" i="15"/>
  <c r="O248" i="15"/>
  <c r="V247" i="15"/>
  <c r="U247" i="15"/>
  <c r="T247" i="15"/>
  <c r="S247" i="15"/>
  <c r="R247" i="15"/>
  <c r="Q247" i="15"/>
  <c r="P247" i="15"/>
  <c r="O247" i="15"/>
  <c r="V246" i="15"/>
  <c r="U246" i="15"/>
  <c r="T246" i="15"/>
  <c r="S246" i="15"/>
  <c r="R246" i="15"/>
  <c r="Q246" i="15"/>
  <c r="P246" i="15"/>
  <c r="O246" i="15"/>
  <c r="V245" i="15"/>
  <c r="U245" i="15"/>
  <c r="T245" i="15"/>
  <c r="S245" i="15"/>
  <c r="R245" i="15"/>
  <c r="Q245" i="15"/>
  <c r="P245" i="15"/>
  <c r="O245" i="15"/>
  <c r="V244" i="15"/>
  <c r="U244" i="15"/>
  <c r="T244" i="15"/>
  <c r="S244" i="15"/>
  <c r="R244" i="15"/>
  <c r="Q244" i="15"/>
  <c r="P244" i="15"/>
  <c r="O244" i="15"/>
  <c r="V243" i="15"/>
  <c r="U243" i="15"/>
  <c r="T243" i="15"/>
  <c r="S243" i="15"/>
  <c r="R243" i="15"/>
  <c r="Q243" i="15"/>
  <c r="P243" i="15"/>
  <c r="O243" i="15"/>
  <c r="V242" i="15"/>
  <c r="U242" i="15"/>
  <c r="T242" i="15"/>
  <c r="S242" i="15"/>
  <c r="R242" i="15"/>
  <c r="Q242" i="15"/>
  <c r="P242" i="15"/>
  <c r="O242" i="15"/>
  <c r="V241" i="15"/>
  <c r="U241" i="15"/>
  <c r="T241" i="15"/>
  <c r="S241" i="15"/>
  <c r="R241" i="15"/>
  <c r="Q241" i="15"/>
  <c r="P241" i="15"/>
  <c r="O241" i="15"/>
  <c r="V240" i="15"/>
  <c r="U240" i="15"/>
  <c r="T240" i="15"/>
  <c r="S240" i="15"/>
  <c r="R240" i="15"/>
  <c r="Q240" i="15"/>
  <c r="P240" i="15"/>
  <c r="O240" i="15"/>
  <c r="V239" i="15"/>
  <c r="U239" i="15"/>
  <c r="T239" i="15"/>
  <c r="S239" i="15"/>
  <c r="R239" i="15"/>
  <c r="Q239" i="15"/>
  <c r="P239" i="15"/>
  <c r="O239" i="15"/>
  <c r="V238" i="15"/>
  <c r="U238" i="15"/>
  <c r="T238" i="15"/>
  <c r="S238" i="15"/>
  <c r="R238" i="15"/>
  <c r="Q238" i="15"/>
  <c r="P238" i="15"/>
  <c r="O238" i="15"/>
  <c r="V237" i="15"/>
  <c r="U237" i="15"/>
  <c r="T237" i="15"/>
  <c r="S237" i="15"/>
  <c r="R237" i="15"/>
  <c r="Q237" i="15"/>
  <c r="P237" i="15"/>
  <c r="O237" i="15"/>
  <c r="V236" i="15"/>
  <c r="U236" i="15"/>
  <c r="T236" i="15"/>
  <c r="S236" i="15"/>
  <c r="R236" i="15"/>
  <c r="Q236" i="15"/>
  <c r="P236" i="15"/>
  <c r="O236" i="15"/>
  <c r="V235" i="15"/>
  <c r="U235" i="15"/>
  <c r="T235" i="15"/>
  <c r="S235" i="15"/>
  <c r="R235" i="15"/>
  <c r="Q235" i="15"/>
  <c r="P235" i="15"/>
  <c r="O235" i="15"/>
  <c r="V234" i="15"/>
  <c r="U234" i="15"/>
  <c r="T234" i="15"/>
  <c r="S234" i="15"/>
  <c r="R234" i="15"/>
  <c r="Q234" i="15"/>
  <c r="P234" i="15"/>
  <c r="O234" i="15"/>
  <c r="V233" i="15"/>
  <c r="U233" i="15"/>
  <c r="T233" i="15"/>
  <c r="S233" i="15"/>
  <c r="R233" i="15"/>
  <c r="Q233" i="15"/>
  <c r="P233" i="15"/>
  <c r="O233" i="15"/>
  <c r="V232" i="15"/>
  <c r="U232" i="15"/>
  <c r="T232" i="15"/>
  <c r="S232" i="15"/>
  <c r="R232" i="15"/>
  <c r="Q232" i="15"/>
  <c r="P232" i="15"/>
  <c r="O232" i="15"/>
  <c r="V231" i="15"/>
  <c r="U231" i="15"/>
  <c r="T231" i="15"/>
  <c r="S231" i="15"/>
  <c r="R231" i="15"/>
  <c r="Q231" i="15"/>
  <c r="P231" i="15"/>
  <c r="O231" i="15"/>
  <c r="V230" i="15"/>
  <c r="U230" i="15"/>
  <c r="T230" i="15"/>
  <c r="S230" i="15"/>
  <c r="R230" i="15"/>
  <c r="Q230" i="15"/>
  <c r="P230" i="15"/>
  <c r="O230" i="15"/>
  <c r="V229" i="15"/>
  <c r="U229" i="15"/>
  <c r="T229" i="15"/>
  <c r="S229" i="15"/>
  <c r="R229" i="15"/>
  <c r="Q229" i="15"/>
  <c r="P229" i="15"/>
  <c r="O229" i="15"/>
  <c r="V228" i="15"/>
  <c r="U228" i="15"/>
  <c r="T228" i="15"/>
  <c r="S228" i="15"/>
  <c r="R228" i="15"/>
  <c r="Q228" i="15"/>
  <c r="P228" i="15"/>
  <c r="O228" i="15"/>
  <c r="V227" i="15"/>
  <c r="U227" i="15"/>
  <c r="T227" i="15"/>
  <c r="S227" i="15"/>
  <c r="R227" i="15"/>
  <c r="Q227" i="15"/>
  <c r="P227" i="15"/>
  <c r="O227" i="15"/>
  <c r="V226" i="15"/>
  <c r="U226" i="15"/>
  <c r="T226" i="15"/>
  <c r="S226" i="15"/>
  <c r="R226" i="15"/>
  <c r="Q226" i="15"/>
  <c r="P226" i="15"/>
  <c r="O226" i="15"/>
  <c r="V225" i="15"/>
  <c r="U225" i="15"/>
  <c r="T225" i="15"/>
  <c r="S225" i="15"/>
  <c r="R225" i="15"/>
  <c r="Q225" i="15"/>
  <c r="P225" i="15"/>
  <c r="O225" i="15"/>
  <c r="V224" i="15"/>
  <c r="U224" i="15"/>
  <c r="T224" i="15"/>
  <c r="S224" i="15"/>
  <c r="R224" i="15"/>
  <c r="Q224" i="15"/>
  <c r="P224" i="15"/>
  <c r="O224" i="15"/>
  <c r="V223" i="15"/>
  <c r="U223" i="15"/>
  <c r="T223" i="15"/>
  <c r="S223" i="15"/>
  <c r="R223" i="15"/>
  <c r="Q223" i="15"/>
  <c r="P223" i="15"/>
  <c r="O223" i="15"/>
  <c r="V222" i="15"/>
  <c r="U222" i="15"/>
  <c r="T222" i="15"/>
  <c r="S222" i="15"/>
  <c r="R222" i="15"/>
  <c r="Q222" i="15"/>
  <c r="P222" i="15"/>
  <c r="O222" i="15"/>
  <c r="V221" i="15"/>
  <c r="U221" i="15"/>
  <c r="T221" i="15"/>
  <c r="S221" i="15"/>
  <c r="R221" i="15"/>
  <c r="Q221" i="15"/>
  <c r="P221" i="15"/>
  <c r="O221" i="15"/>
  <c r="V220" i="15"/>
  <c r="U220" i="15"/>
  <c r="T220" i="15"/>
  <c r="S220" i="15"/>
  <c r="R220" i="15"/>
  <c r="Q220" i="15"/>
  <c r="P220" i="15"/>
  <c r="O220" i="15"/>
  <c r="V219" i="15"/>
  <c r="U219" i="15"/>
  <c r="T219" i="15"/>
  <c r="S219" i="15"/>
  <c r="R219" i="15"/>
  <c r="Q219" i="15"/>
  <c r="P219" i="15"/>
  <c r="O219" i="15"/>
  <c r="V218" i="15"/>
  <c r="U218" i="15"/>
  <c r="T218" i="15"/>
  <c r="S218" i="15"/>
  <c r="R218" i="15"/>
  <c r="Q218" i="15"/>
  <c r="P218" i="15"/>
  <c r="O218" i="15"/>
  <c r="V217" i="15"/>
  <c r="U217" i="15"/>
  <c r="T217" i="15"/>
  <c r="S217" i="15"/>
  <c r="R217" i="15"/>
  <c r="Q217" i="15"/>
  <c r="P217" i="15"/>
  <c r="O217" i="15"/>
  <c r="V216" i="15"/>
  <c r="U216" i="15"/>
  <c r="T216" i="15"/>
  <c r="S216" i="15"/>
  <c r="R216" i="15"/>
  <c r="Q216" i="15"/>
  <c r="P216" i="15"/>
  <c r="O216" i="15"/>
  <c r="V215" i="15"/>
  <c r="U215" i="15"/>
  <c r="T215" i="15"/>
  <c r="S215" i="15"/>
  <c r="R215" i="15"/>
  <c r="Q215" i="15"/>
  <c r="P215" i="15"/>
  <c r="O215" i="15"/>
  <c r="V214" i="15"/>
  <c r="U214" i="15"/>
  <c r="T214" i="15"/>
  <c r="S214" i="15"/>
  <c r="R214" i="15"/>
  <c r="Q214" i="15"/>
  <c r="P214" i="15"/>
  <c r="O214" i="15"/>
  <c r="V213" i="15"/>
  <c r="U213" i="15"/>
  <c r="T213" i="15"/>
  <c r="S213" i="15"/>
  <c r="R213" i="15"/>
  <c r="Q213" i="15"/>
  <c r="P213" i="15"/>
  <c r="O213" i="15"/>
  <c r="V212" i="15"/>
  <c r="U212" i="15"/>
  <c r="T212" i="15"/>
  <c r="S212" i="15"/>
  <c r="R212" i="15"/>
  <c r="Q212" i="15"/>
  <c r="P212" i="15"/>
  <c r="O212" i="15"/>
  <c r="V211" i="15"/>
  <c r="U211" i="15"/>
  <c r="T211" i="15"/>
  <c r="S211" i="15"/>
  <c r="R211" i="15"/>
  <c r="Q211" i="15"/>
  <c r="P211" i="15"/>
  <c r="O211" i="15"/>
  <c r="V210" i="15"/>
  <c r="U210" i="15"/>
  <c r="T210" i="15"/>
  <c r="S210" i="15"/>
  <c r="R210" i="15"/>
  <c r="Q210" i="15"/>
  <c r="P210" i="15"/>
  <c r="O210" i="15"/>
  <c r="V209" i="15"/>
  <c r="U209" i="15"/>
  <c r="T209" i="15"/>
  <c r="S209" i="15"/>
  <c r="R209" i="15"/>
  <c r="Q209" i="15"/>
  <c r="P209" i="15"/>
  <c r="O209" i="15"/>
  <c r="V208" i="15"/>
  <c r="U208" i="15"/>
  <c r="T208" i="15"/>
  <c r="S208" i="15"/>
  <c r="R208" i="15"/>
  <c r="Q208" i="15"/>
  <c r="P208" i="15"/>
  <c r="O208" i="15"/>
  <c r="V207" i="15"/>
  <c r="U207" i="15"/>
  <c r="T207" i="15"/>
  <c r="S207" i="15"/>
  <c r="R207" i="15"/>
  <c r="Q207" i="15"/>
  <c r="P207" i="15"/>
  <c r="O207" i="15"/>
  <c r="V206" i="15"/>
  <c r="U206" i="15"/>
  <c r="T206" i="15"/>
  <c r="S206" i="15"/>
  <c r="R206" i="15"/>
  <c r="Q206" i="15"/>
  <c r="P206" i="15"/>
  <c r="O206" i="15"/>
  <c r="V205" i="15"/>
  <c r="U205" i="15"/>
  <c r="T205" i="15"/>
  <c r="S205" i="15"/>
  <c r="R205" i="15"/>
  <c r="Q205" i="15"/>
  <c r="P205" i="15"/>
  <c r="O205" i="15"/>
  <c r="V204" i="15"/>
  <c r="U204" i="15"/>
  <c r="T204" i="15"/>
  <c r="S204" i="15"/>
  <c r="R204" i="15"/>
  <c r="Q204" i="15"/>
  <c r="P204" i="15"/>
  <c r="O204" i="15"/>
  <c r="V203" i="15"/>
  <c r="U203" i="15"/>
  <c r="T203" i="15"/>
  <c r="S203" i="15"/>
  <c r="R203" i="15"/>
  <c r="Q203" i="15"/>
  <c r="P203" i="15"/>
  <c r="O203" i="15"/>
  <c r="V202" i="15"/>
  <c r="U202" i="15"/>
  <c r="T202" i="15"/>
  <c r="S202" i="15"/>
  <c r="R202" i="15"/>
  <c r="Q202" i="15"/>
  <c r="P202" i="15"/>
  <c r="O202" i="15"/>
  <c r="V201" i="15"/>
  <c r="U201" i="15"/>
  <c r="T201" i="15"/>
  <c r="S201" i="15"/>
  <c r="R201" i="15"/>
  <c r="Q201" i="15"/>
  <c r="P201" i="15"/>
  <c r="O201" i="15"/>
  <c r="V200" i="15"/>
  <c r="U200" i="15"/>
  <c r="T200" i="15"/>
  <c r="S200" i="15"/>
  <c r="R200" i="15"/>
  <c r="Q200" i="15"/>
  <c r="P200" i="15"/>
  <c r="O200" i="15"/>
  <c r="V199" i="15"/>
  <c r="U199" i="15"/>
  <c r="T199" i="15"/>
  <c r="S199" i="15"/>
  <c r="R199" i="15"/>
  <c r="Q199" i="15"/>
  <c r="P199" i="15"/>
  <c r="O199" i="15"/>
  <c r="V198" i="15"/>
  <c r="U198" i="15"/>
  <c r="T198" i="15"/>
  <c r="S198" i="15"/>
  <c r="R198" i="15"/>
  <c r="Q198" i="15"/>
  <c r="P198" i="15"/>
  <c r="O198" i="15"/>
  <c r="V197" i="15"/>
  <c r="U197" i="15"/>
  <c r="T197" i="15"/>
  <c r="S197" i="15"/>
  <c r="R197" i="15"/>
  <c r="Q197" i="15"/>
  <c r="P197" i="15"/>
  <c r="O197" i="15"/>
  <c r="V196" i="15"/>
  <c r="U196" i="15"/>
  <c r="T196" i="15"/>
  <c r="S196" i="15"/>
  <c r="R196" i="15"/>
  <c r="Q196" i="15"/>
  <c r="P196" i="15"/>
  <c r="O196" i="15"/>
  <c r="V195" i="15"/>
  <c r="U195" i="15"/>
  <c r="T195" i="15"/>
  <c r="S195" i="15"/>
  <c r="R195" i="15"/>
  <c r="Q195" i="15"/>
  <c r="P195" i="15"/>
  <c r="O195" i="15"/>
  <c r="V194" i="15"/>
  <c r="U194" i="15"/>
  <c r="T194" i="15"/>
  <c r="S194" i="15"/>
  <c r="R194" i="15"/>
  <c r="Q194" i="15"/>
  <c r="P194" i="15"/>
  <c r="O194" i="15"/>
  <c r="V193" i="15"/>
  <c r="U193" i="15"/>
  <c r="T193" i="15"/>
  <c r="S193" i="15"/>
  <c r="R193" i="15"/>
  <c r="Q193" i="15"/>
  <c r="P193" i="15"/>
  <c r="O193" i="15"/>
  <c r="V192" i="15"/>
  <c r="U192" i="15"/>
  <c r="T192" i="15"/>
  <c r="S192" i="15"/>
  <c r="R192" i="15"/>
  <c r="Q192" i="15"/>
  <c r="P192" i="15"/>
  <c r="O192" i="15"/>
  <c r="V191" i="15"/>
  <c r="U191" i="15"/>
  <c r="T191" i="15"/>
  <c r="S191" i="15"/>
  <c r="R191" i="15"/>
  <c r="Q191" i="15"/>
  <c r="P191" i="15"/>
  <c r="O191" i="15"/>
  <c r="V190" i="15"/>
  <c r="U190" i="15"/>
  <c r="T190" i="15"/>
  <c r="S190" i="15"/>
  <c r="R190" i="15"/>
  <c r="Q190" i="15"/>
  <c r="P190" i="15"/>
  <c r="O190" i="15"/>
  <c r="V189" i="15"/>
  <c r="U189" i="15"/>
  <c r="T189" i="15"/>
  <c r="S189" i="15"/>
  <c r="R189" i="15"/>
  <c r="Q189" i="15"/>
  <c r="P189" i="15"/>
  <c r="O189" i="15"/>
  <c r="V188" i="15"/>
  <c r="U188" i="15"/>
  <c r="T188" i="15"/>
  <c r="S188" i="15"/>
  <c r="R188" i="15"/>
  <c r="Q188" i="15"/>
  <c r="P188" i="15"/>
  <c r="O188" i="15"/>
  <c r="V187" i="15"/>
  <c r="U187" i="15"/>
  <c r="T187" i="15"/>
  <c r="S187" i="15"/>
  <c r="R187" i="15"/>
  <c r="Q187" i="15"/>
  <c r="P187" i="15"/>
  <c r="O187" i="15"/>
  <c r="V186" i="15"/>
  <c r="U186" i="15"/>
  <c r="T186" i="15"/>
  <c r="S186" i="15"/>
  <c r="R186" i="15"/>
  <c r="Q186" i="15"/>
  <c r="P186" i="15"/>
  <c r="O186" i="15"/>
  <c r="V185" i="15"/>
  <c r="U185" i="15"/>
  <c r="T185" i="15"/>
  <c r="S185" i="15"/>
  <c r="R185" i="15"/>
  <c r="Q185" i="15"/>
  <c r="P185" i="15"/>
  <c r="O185" i="15"/>
  <c r="V184" i="15"/>
  <c r="U184" i="15"/>
  <c r="T184" i="15"/>
  <c r="S184" i="15"/>
  <c r="R184" i="15"/>
  <c r="Q184" i="15"/>
  <c r="P184" i="15"/>
  <c r="O184" i="15"/>
  <c r="V183" i="15"/>
  <c r="U183" i="15"/>
  <c r="T183" i="15"/>
  <c r="S183" i="15"/>
  <c r="R183" i="15"/>
  <c r="Q183" i="15"/>
  <c r="P183" i="15"/>
  <c r="O183" i="15"/>
  <c r="V182" i="15"/>
  <c r="U182" i="15"/>
  <c r="T182" i="15"/>
  <c r="S182" i="15"/>
  <c r="R182" i="15"/>
  <c r="Q182" i="15"/>
  <c r="P182" i="15"/>
  <c r="O182" i="15"/>
  <c r="V181" i="15"/>
  <c r="U181" i="15"/>
  <c r="T181" i="15"/>
  <c r="S181" i="15"/>
  <c r="R181" i="15"/>
  <c r="Q181" i="15"/>
  <c r="P181" i="15"/>
  <c r="O181" i="15"/>
  <c r="V180" i="15"/>
  <c r="U180" i="15"/>
  <c r="T180" i="15"/>
  <c r="S180" i="15"/>
  <c r="R180" i="15"/>
  <c r="Q180" i="15"/>
  <c r="P180" i="15"/>
  <c r="O180" i="15"/>
  <c r="V179" i="15"/>
  <c r="U179" i="15"/>
  <c r="T179" i="15"/>
  <c r="S179" i="15"/>
  <c r="R179" i="15"/>
  <c r="Q179" i="15"/>
  <c r="P179" i="15"/>
  <c r="O179" i="15"/>
  <c r="V178" i="15"/>
  <c r="U178" i="15"/>
  <c r="T178" i="15"/>
  <c r="S178" i="15"/>
  <c r="R178" i="15"/>
  <c r="Q178" i="15"/>
  <c r="P178" i="15"/>
  <c r="O178" i="15"/>
  <c r="V177" i="15"/>
  <c r="U177" i="15"/>
  <c r="T177" i="15"/>
  <c r="S177" i="15"/>
  <c r="R177" i="15"/>
  <c r="Q177" i="15"/>
  <c r="P177" i="15"/>
  <c r="O177" i="15"/>
  <c r="V176" i="15"/>
  <c r="U176" i="15"/>
  <c r="T176" i="15"/>
  <c r="S176" i="15"/>
  <c r="R176" i="15"/>
  <c r="Q176" i="15"/>
  <c r="P176" i="15"/>
  <c r="O176" i="15"/>
  <c r="V175" i="15"/>
  <c r="U175" i="15"/>
  <c r="T175" i="15"/>
  <c r="S175" i="15"/>
  <c r="R175" i="15"/>
  <c r="Q175" i="15"/>
  <c r="P175" i="15"/>
  <c r="O175" i="15"/>
  <c r="V174" i="15"/>
  <c r="U174" i="15"/>
  <c r="T174" i="15"/>
  <c r="S174" i="15"/>
  <c r="R174" i="15"/>
  <c r="Q174" i="15"/>
  <c r="P174" i="15"/>
  <c r="O174" i="15"/>
  <c r="V173" i="15"/>
  <c r="U173" i="15"/>
  <c r="T173" i="15"/>
  <c r="S173" i="15"/>
  <c r="R173" i="15"/>
  <c r="Q173" i="15"/>
  <c r="P173" i="15"/>
  <c r="O173" i="15"/>
  <c r="V172" i="15"/>
  <c r="U172" i="15"/>
  <c r="T172" i="15"/>
  <c r="S172" i="15"/>
  <c r="R172" i="15"/>
  <c r="Q172" i="15"/>
  <c r="P172" i="15"/>
  <c r="O172" i="15"/>
  <c r="V171" i="15"/>
  <c r="U171" i="15"/>
  <c r="T171" i="15"/>
  <c r="S171" i="15"/>
  <c r="R171" i="15"/>
  <c r="Q171" i="15"/>
  <c r="P171" i="15"/>
  <c r="O171" i="15"/>
  <c r="V170" i="15"/>
  <c r="U170" i="15"/>
  <c r="T170" i="15"/>
  <c r="S170" i="15"/>
  <c r="R170" i="15"/>
  <c r="Q170" i="15"/>
  <c r="P170" i="15"/>
  <c r="O170" i="15"/>
  <c r="V169" i="15"/>
  <c r="U169" i="15"/>
  <c r="T169" i="15"/>
  <c r="S169" i="15"/>
  <c r="R169" i="15"/>
  <c r="Q169" i="15"/>
  <c r="P169" i="15"/>
  <c r="O169" i="15"/>
  <c r="V168" i="15"/>
  <c r="U168" i="15"/>
  <c r="T168" i="15"/>
  <c r="S168" i="15"/>
  <c r="R168" i="15"/>
  <c r="Q168" i="15"/>
  <c r="P168" i="15"/>
  <c r="O168" i="15"/>
  <c r="V167" i="15"/>
  <c r="U167" i="15"/>
  <c r="T167" i="15"/>
  <c r="S167" i="15"/>
  <c r="R167" i="15"/>
  <c r="Q167" i="15"/>
  <c r="P167" i="15"/>
  <c r="O167" i="15"/>
  <c r="V166" i="15"/>
  <c r="U166" i="15"/>
  <c r="T166" i="15"/>
  <c r="S166" i="15"/>
  <c r="R166" i="15"/>
  <c r="Q166" i="15"/>
  <c r="P166" i="15"/>
  <c r="O166" i="15"/>
  <c r="V165" i="15"/>
  <c r="U165" i="15"/>
  <c r="T165" i="15"/>
  <c r="S165" i="15"/>
  <c r="R165" i="15"/>
  <c r="Q165" i="15"/>
  <c r="P165" i="15"/>
  <c r="O165" i="15"/>
  <c r="V164" i="15"/>
  <c r="U164" i="15"/>
  <c r="T164" i="15"/>
  <c r="S164" i="15"/>
  <c r="R164" i="15"/>
  <c r="Q164" i="15"/>
  <c r="P164" i="15"/>
  <c r="O164" i="15"/>
  <c r="V163" i="15"/>
  <c r="U163" i="15"/>
  <c r="T163" i="15"/>
  <c r="S163" i="15"/>
  <c r="R163" i="15"/>
  <c r="Q163" i="15"/>
  <c r="P163" i="15"/>
  <c r="O163" i="15"/>
  <c r="V162" i="15"/>
  <c r="U162" i="15"/>
  <c r="T162" i="15"/>
  <c r="S162" i="15"/>
  <c r="R162" i="15"/>
  <c r="Q162" i="15"/>
  <c r="P162" i="15"/>
  <c r="O162" i="15"/>
  <c r="V161" i="15"/>
  <c r="U161" i="15"/>
  <c r="T161" i="15"/>
  <c r="S161" i="15"/>
  <c r="R161" i="15"/>
  <c r="Q161" i="15"/>
  <c r="P161" i="15"/>
  <c r="O161" i="15"/>
  <c r="V160" i="15"/>
  <c r="U160" i="15"/>
  <c r="T160" i="15"/>
  <c r="S160" i="15"/>
  <c r="R160" i="15"/>
  <c r="Q160" i="15"/>
  <c r="P160" i="15"/>
  <c r="O160" i="15"/>
  <c r="V159" i="15"/>
  <c r="U159" i="15"/>
  <c r="T159" i="15"/>
  <c r="S159" i="15"/>
  <c r="R159" i="15"/>
  <c r="Q159" i="15"/>
  <c r="P159" i="15"/>
  <c r="O159" i="15"/>
  <c r="V158" i="15"/>
  <c r="U158" i="15"/>
  <c r="T158" i="15"/>
  <c r="S158" i="15"/>
  <c r="R158" i="15"/>
  <c r="Q158" i="15"/>
  <c r="P158" i="15"/>
  <c r="O158" i="15"/>
  <c r="V157" i="15"/>
  <c r="U157" i="15"/>
  <c r="T157" i="15"/>
  <c r="S157" i="15"/>
  <c r="R157" i="15"/>
  <c r="Q157" i="15"/>
  <c r="P157" i="15"/>
  <c r="O157" i="15"/>
  <c r="V156" i="15"/>
  <c r="U156" i="15"/>
  <c r="T156" i="15"/>
  <c r="S156" i="15"/>
  <c r="R156" i="15"/>
  <c r="Q156" i="15"/>
  <c r="P156" i="15"/>
  <c r="O156" i="15"/>
  <c r="V155" i="15"/>
  <c r="U155" i="15"/>
  <c r="T155" i="15"/>
  <c r="S155" i="15"/>
  <c r="R155" i="15"/>
  <c r="Q155" i="15"/>
  <c r="P155" i="15"/>
  <c r="O155" i="15"/>
  <c r="V154" i="15"/>
  <c r="U154" i="15"/>
  <c r="T154" i="15"/>
  <c r="S154" i="15"/>
  <c r="R154" i="15"/>
  <c r="Q154" i="15"/>
  <c r="P154" i="15"/>
  <c r="O154" i="15"/>
  <c r="V153" i="15"/>
  <c r="U153" i="15"/>
  <c r="T153" i="15"/>
  <c r="S153" i="15"/>
  <c r="R153" i="15"/>
  <c r="Q153" i="15"/>
  <c r="P153" i="15"/>
  <c r="O153" i="15"/>
  <c r="V152" i="15"/>
  <c r="U152" i="15"/>
  <c r="T152" i="15"/>
  <c r="S152" i="15"/>
  <c r="R152" i="15"/>
  <c r="Q152" i="15"/>
  <c r="P152" i="15"/>
  <c r="O152" i="15"/>
  <c r="V151" i="15"/>
  <c r="U151" i="15"/>
  <c r="T151" i="15"/>
  <c r="S151" i="15"/>
  <c r="R151" i="15"/>
  <c r="Q151" i="15"/>
  <c r="P151" i="15"/>
  <c r="O151" i="15"/>
  <c r="V150" i="15"/>
  <c r="U150" i="15"/>
  <c r="T150" i="15"/>
  <c r="S150" i="15"/>
  <c r="R150" i="15"/>
  <c r="Q150" i="15"/>
  <c r="P150" i="15"/>
  <c r="O150" i="15"/>
  <c r="V149" i="15"/>
  <c r="U149" i="15"/>
  <c r="T149" i="15"/>
  <c r="S149" i="15"/>
  <c r="R149" i="15"/>
  <c r="Q149" i="15"/>
  <c r="P149" i="15"/>
  <c r="O149" i="15"/>
  <c r="V148" i="15"/>
  <c r="U148" i="15"/>
  <c r="T148" i="15"/>
  <c r="S148" i="15"/>
  <c r="R148" i="15"/>
  <c r="Q148" i="15"/>
  <c r="P148" i="15"/>
  <c r="O148" i="15"/>
  <c r="V147" i="15"/>
  <c r="U147" i="15"/>
  <c r="T147" i="15"/>
  <c r="S147" i="15"/>
  <c r="R147" i="15"/>
  <c r="Q147" i="15"/>
  <c r="P147" i="15"/>
  <c r="O147" i="15"/>
  <c r="V146" i="15"/>
  <c r="U146" i="15"/>
  <c r="T146" i="15"/>
  <c r="S146" i="15"/>
  <c r="R146" i="15"/>
  <c r="Q146" i="15"/>
  <c r="P146" i="15"/>
  <c r="O146" i="15"/>
  <c r="V145" i="15"/>
  <c r="U145" i="15"/>
  <c r="T145" i="15"/>
  <c r="S145" i="15"/>
  <c r="R145" i="15"/>
  <c r="Q145" i="15"/>
  <c r="P145" i="15"/>
  <c r="O145" i="15"/>
  <c r="V144" i="15"/>
  <c r="U144" i="15"/>
  <c r="T144" i="15"/>
  <c r="S144" i="15"/>
  <c r="R144" i="15"/>
  <c r="Q144" i="15"/>
  <c r="P144" i="15"/>
  <c r="O144" i="15"/>
  <c r="V143" i="15"/>
  <c r="U143" i="15"/>
  <c r="T143" i="15"/>
  <c r="S143" i="15"/>
  <c r="R143" i="15"/>
  <c r="Q143" i="15"/>
  <c r="P143" i="15"/>
  <c r="O143" i="15"/>
  <c r="V142" i="15"/>
  <c r="U142" i="15"/>
  <c r="T142" i="15"/>
  <c r="S142" i="15"/>
  <c r="R142" i="15"/>
  <c r="Q142" i="15"/>
  <c r="P142" i="15"/>
  <c r="O142" i="15"/>
  <c r="V141" i="15"/>
  <c r="U141" i="15"/>
  <c r="T141" i="15"/>
  <c r="S141" i="15"/>
  <c r="R141" i="15"/>
  <c r="Q141" i="15"/>
  <c r="P141" i="15"/>
  <c r="O141" i="15"/>
  <c r="V140" i="15"/>
  <c r="U140" i="15"/>
  <c r="T140" i="15"/>
  <c r="S140" i="15"/>
  <c r="R140" i="15"/>
  <c r="Q140" i="15"/>
  <c r="P140" i="15"/>
  <c r="O140" i="15"/>
  <c r="V139" i="15"/>
  <c r="U139" i="15"/>
  <c r="T139" i="15"/>
  <c r="S139" i="15"/>
  <c r="R139" i="15"/>
  <c r="Q139" i="15"/>
  <c r="P139" i="15"/>
  <c r="O139" i="15"/>
  <c r="V138" i="15"/>
  <c r="U138" i="15"/>
  <c r="T138" i="15"/>
  <c r="S138" i="15"/>
  <c r="R138" i="15"/>
  <c r="Q138" i="15"/>
  <c r="P138" i="15"/>
  <c r="O138" i="15"/>
  <c r="V137" i="15"/>
  <c r="U137" i="15"/>
  <c r="T137" i="15"/>
  <c r="S137" i="15"/>
  <c r="R137" i="15"/>
  <c r="Q137" i="15"/>
  <c r="P137" i="15"/>
  <c r="O137" i="15"/>
  <c r="V136" i="15"/>
  <c r="U136" i="15"/>
  <c r="T136" i="15"/>
  <c r="S136" i="15"/>
  <c r="R136" i="15"/>
  <c r="Q136" i="15"/>
  <c r="P136" i="15"/>
  <c r="O136" i="15"/>
  <c r="V135" i="15"/>
  <c r="U135" i="15"/>
  <c r="T135" i="15"/>
  <c r="S135" i="15"/>
  <c r="R135" i="15"/>
  <c r="Q135" i="15"/>
  <c r="P135" i="15"/>
  <c r="O135" i="15"/>
  <c r="V134" i="15"/>
  <c r="U134" i="15"/>
  <c r="T134" i="15"/>
  <c r="S134" i="15"/>
  <c r="R134" i="15"/>
  <c r="Q134" i="15"/>
  <c r="P134" i="15"/>
  <c r="O134" i="15"/>
  <c r="V133" i="15"/>
  <c r="U133" i="15"/>
  <c r="T133" i="15"/>
  <c r="S133" i="15"/>
  <c r="R133" i="15"/>
  <c r="Q133" i="15"/>
  <c r="P133" i="15"/>
  <c r="O133" i="15"/>
  <c r="V132" i="15"/>
  <c r="U132" i="15"/>
  <c r="T132" i="15"/>
  <c r="S132" i="15"/>
  <c r="R132" i="15"/>
  <c r="Q132" i="15"/>
  <c r="P132" i="15"/>
  <c r="O132" i="15"/>
  <c r="V131" i="15"/>
  <c r="U131" i="15"/>
  <c r="T131" i="15"/>
  <c r="S131" i="15"/>
  <c r="R131" i="15"/>
  <c r="Q131" i="15"/>
  <c r="P131" i="15"/>
  <c r="O131" i="15"/>
  <c r="V130" i="15"/>
  <c r="U130" i="15"/>
  <c r="T130" i="15"/>
  <c r="S130" i="15"/>
  <c r="R130" i="15"/>
  <c r="Q130" i="15"/>
  <c r="P130" i="15"/>
  <c r="O130" i="15"/>
  <c r="V129" i="15"/>
  <c r="U129" i="15"/>
  <c r="T129" i="15"/>
  <c r="S129" i="15"/>
  <c r="R129" i="15"/>
  <c r="Q129" i="15"/>
  <c r="P129" i="15"/>
  <c r="O129" i="15"/>
  <c r="V128" i="15"/>
  <c r="U128" i="15"/>
  <c r="T128" i="15"/>
  <c r="S128" i="15"/>
  <c r="R128" i="15"/>
  <c r="Q128" i="15"/>
  <c r="P128" i="15"/>
  <c r="O128" i="15"/>
  <c r="V127" i="15"/>
  <c r="U127" i="15"/>
  <c r="T127" i="15"/>
  <c r="S127" i="15"/>
  <c r="R127" i="15"/>
  <c r="Q127" i="15"/>
  <c r="P127" i="15"/>
  <c r="O127" i="15"/>
  <c r="V126" i="15"/>
  <c r="U126" i="15"/>
  <c r="T126" i="15"/>
  <c r="S126" i="15"/>
  <c r="R126" i="15"/>
  <c r="Q126" i="15"/>
  <c r="P126" i="15"/>
  <c r="O126" i="15"/>
  <c r="V125" i="15"/>
  <c r="U125" i="15"/>
  <c r="T125" i="15"/>
  <c r="S125" i="15"/>
  <c r="R125" i="15"/>
  <c r="Q125" i="15"/>
  <c r="P125" i="15"/>
  <c r="O125" i="15"/>
  <c r="V124" i="15"/>
  <c r="U124" i="15"/>
  <c r="T124" i="15"/>
  <c r="S124" i="15"/>
  <c r="R124" i="15"/>
  <c r="Q124" i="15"/>
  <c r="P124" i="15"/>
  <c r="O124" i="15"/>
  <c r="V123" i="15"/>
  <c r="U123" i="15"/>
  <c r="T123" i="15"/>
  <c r="S123" i="15"/>
  <c r="R123" i="15"/>
  <c r="Q123" i="15"/>
  <c r="P123" i="15"/>
  <c r="O123" i="15"/>
  <c r="V122" i="15"/>
  <c r="U122" i="15"/>
  <c r="T122" i="15"/>
  <c r="S122" i="15"/>
  <c r="R122" i="15"/>
  <c r="Q122" i="15"/>
  <c r="P122" i="15"/>
  <c r="O122" i="15"/>
  <c r="V121" i="15"/>
  <c r="U121" i="15"/>
  <c r="T121" i="15"/>
  <c r="S121" i="15"/>
  <c r="R121" i="15"/>
  <c r="Q121" i="15"/>
  <c r="P121" i="15"/>
  <c r="O121" i="15"/>
  <c r="V120" i="15"/>
  <c r="U120" i="15"/>
  <c r="T120" i="15"/>
  <c r="S120" i="15"/>
  <c r="R120" i="15"/>
  <c r="Q120" i="15"/>
  <c r="P120" i="15"/>
  <c r="O120" i="15"/>
  <c r="V119" i="15"/>
  <c r="U119" i="15"/>
  <c r="T119" i="15"/>
  <c r="S119" i="15"/>
  <c r="R119" i="15"/>
  <c r="Q119" i="15"/>
  <c r="P119" i="15"/>
  <c r="O119" i="15"/>
  <c r="V118" i="15"/>
  <c r="U118" i="15"/>
  <c r="T118" i="15"/>
  <c r="S118" i="15"/>
  <c r="R118" i="15"/>
  <c r="Q118" i="15"/>
  <c r="P118" i="15"/>
  <c r="O118" i="15"/>
  <c r="V117" i="15"/>
  <c r="U117" i="15"/>
  <c r="T117" i="15"/>
  <c r="S117" i="15"/>
  <c r="R117" i="15"/>
  <c r="Q117" i="15"/>
  <c r="P117" i="15"/>
  <c r="O117" i="15"/>
  <c r="V116" i="15"/>
  <c r="U116" i="15"/>
  <c r="T116" i="15"/>
  <c r="S116" i="15"/>
  <c r="R116" i="15"/>
  <c r="Q116" i="15"/>
  <c r="P116" i="15"/>
  <c r="O116" i="15"/>
  <c r="V115" i="15"/>
  <c r="U115" i="15"/>
  <c r="T115" i="15"/>
  <c r="S115" i="15"/>
  <c r="R115" i="15"/>
  <c r="Q115" i="15"/>
  <c r="P115" i="15"/>
  <c r="O115" i="15"/>
  <c r="V114" i="15"/>
  <c r="U114" i="15"/>
  <c r="T114" i="15"/>
  <c r="S114" i="15"/>
  <c r="R114" i="15"/>
  <c r="Q114" i="15"/>
  <c r="P114" i="15"/>
  <c r="O114" i="15"/>
  <c r="V113" i="15"/>
  <c r="U113" i="15"/>
  <c r="T113" i="15"/>
  <c r="S113" i="15"/>
  <c r="R113" i="15"/>
  <c r="Q113" i="15"/>
  <c r="P113" i="15"/>
  <c r="O113" i="15"/>
  <c r="V112" i="15"/>
  <c r="U112" i="15"/>
  <c r="T112" i="15"/>
  <c r="S112" i="15"/>
  <c r="R112" i="15"/>
  <c r="Q112" i="15"/>
  <c r="P112" i="15"/>
  <c r="O112" i="15"/>
  <c r="V111" i="15"/>
  <c r="U111" i="15"/>
  <c r="T111" i="15"/>
  <c r="S111" i="15"/>
  <c r="R111" i="15"/>
  <c r="Q111" i="15"/>
  <c r="P111" i="15"/>
  <c r="O111" i="15"/>
  <c r="V110" i="15"/>
  <c r="U110" i="15"/>
  <c r="T110" i="15"/>
  <c r="S110" i="15"/>
  <c r="R110" i="15"/>
  <c r="Q110" i="15"/>
  <c r="P110" i="15"/>
  <c r="O110" i="15"/>
  <c r="V109" i="15"/>
  <c r="U109" i="15"/>
  <c r="T109" i="15"/>
  <c r="S109" i="15"/>
  <c r="R109" i="15"/>
  <c r="Q109" i="15"/>
  <c r="P109" i="15"/>
  <c r="O109" i="15"/>
  <c r="V108" i="15"/>
  <c r="U108" i="15"/>
  <c r="T108" i="15"/>
  <c r="S108" i="15"/>
  <c r="R108" i="15"/>
  <c r="Q108" i="15"/>
  <c r="P108" i="15"/>
  <c r="O108" i="15"/>
  <c r="V107" i="15"/>
  <c r="U107" i="15"/>
  <c r="T107" i="15"/>
  <c r="S107" i="15"/>
  <c r="R107" i="15"/>
  <c r="Q107" i="15"/>
  <c r="P107" i="15"/>
  <c r="O107" i="15"/>
  <c r="V106" i="15"/>
  <c r="U106" i="15"/>
  <c r="T106" i="15"/>
  <c r="S106" i="15"/>
  <c r="R106" i="15"/>
  <c r="Q106" i="15"/>
  <c r="P106" i="15"/>
  <c r="O106" i="15"/>
  <c r="V105" i="15"/>
  <c r="U105" i="15"/>
  <c r="T105" i="15"/>
  <c r="S105" i="15"/>
  <c r="R105" i="15"/>
  <c r="Q105" i="15"/>
  <c r="P105" i="15"/>
  <c r="O105" i="15"/>
  <c r="V104" i="15"/>
  <c r="U104" i="15"/>
  <c r="T104" i="15"/>
  <c r="S104" i="15"/>
  <c r="R104" i="15"/>
  <c r="Q104" i="15"/>
  <c r="P104" i="15"/>
  <c r="O104" i="15"/>
  <c r="V103" i="15"/>
  <c r="U103" i="15"/>
  <c r="T103" i="15"/>
  <c r="S103" i="15"/>
  <c r="R103" i="15"/>
  <c r="Q103" i="15"/>
  <c r="P103" i="15"/>
  <c r="O103" i="15"/>
  <c r="V102" i="15"/>
  <c r="U102" i="15"/>
  <c r="T102" i="15"/>
  <c r="S102" i="15"/>
  <c r="R102" i="15"/>
  <c r="Q102" i="15"/>
  <c r="P102" i="15"/>
  <c r="O102" i="15"/>
  <c r="V101" i="15"/>
  <c r="U101" i="15"/>
  <c r="T101" i="15"/>
  <c r="S101" i="15"/>
  <c r="R101" i="15"/>
  <c r="Q101" i="15"/>
  <c r="P101" i="15"/>
  <c r="O101" i="15"/>
  <c r="V100" i="15"/>
  <c r="U100" i="15"/>
  <c r="T100" i="15"/>
  <c r="S100" i="15"/>
  <c r="R100" i="15"/>
  <c r="Q100" i="15"/>
  <c r="P100" i="15"/>
  <c r="O100" i="15"/>
  <c r="V99" i="15"/>
  <c r="U99" i="15"/>
  <c r="T99" i="15"/>
  <c r="S99" i="15"/>
  <c r="R99" i="15"/>
  <c r="Q99" i="15"/>
  <c r="P99" i="15"/>
  <c r="O99" i="15"/>
  <c r="V98" i="15"/>
  <c r="U98" i="15"/>
  <c r="T98" i="15"/>
  <c r="S98" i="15"/>
  <c r="R98" i="15"/>
  <c r="Q98" i="15"/>
  <c r="P98" i="15"/>
  <c r="O98" i="15"/>
  <c r="V97" i="15"/>
  <c r="U97" i="15"/>
  <c r="T97" i="15"/>
  <c r="S97" i="15"/>
  <c r="R97" i="15"/>
  <c r="Q97" i="15"/>
  <c r="P97" i="15"/>
  <c r="O97" i="15"/>
  <c r="V96" i="15"/>
  <c r="U96" i="15"/>
  <c r="T96" i="15"/>
  <c r="S96" i="15"/>
  <c r="R96" i="15"/>
  <c r="Q96" i="15"/>
  <c r="P96" i="15"/>
  <c r="O96" i="15"/>
  <c r="V95" i="15"/>
  <c r="U95" i="15"/>
  <c r="T95" i="15"/>
  <c r="S95" i="15"/>
  <c r="R95" i="15"/>
  <c r="Q95" i="15"/>
  <c r="P95" i="15"/>
  <c r="O95" i="15"/>
  <c r="V94" i="15"/>
  <c r="U94" i="15"/>
  <c r="T94" i="15"/>
  <c r="S94" i="15"/>
  <c r="R94" i="15"/>
  <c r="Q94" i="15"/>
  <c r="P94" i="15"/>
  <c r="O94" i="15"/>
  <c r="V93" i="15"/>
  <c r="U93" i="15"/>
  <c r="T93" i="15"/>
  <c r="S93" i="15"/>
  <c r="R93" i="15"/>
  <c r="Q93" i="15"/>
  <c r="P93" i="15"/>
  <c r="O93" i="15"/>
  <c r="V92" i="15"/>
  <c r="U92" i="15"/>
  <c r="T92" i="15"/>
  <c r="S92" i="15"/>
  <c r="R92" i="15"/>
  <c r="Q92" i="15"/>
  <c r="P92" i="15"/>
  <c r="O92" i="15"/>
  <c r="V91" i="15"/>
  <c r="U91" i="15"/>
  <c r="T91" i="15"/>
  <c r="S91" i="15"/>
  <c r="R91" i="15"/>
  <c r="Q91" i="15"/>
  <c r="P91" i="15"/>
  <c r="O91" i="15"/>
  <c r="V90" i="15"/>
  <c r="U90" i="15"/>
  <c r="T90" i="15"/>
  <c r="S90" i="15"/>
  <c r="R90" i="15"/>
  <c r="Q90" i="15"/>
  <c r="P90" i="15"/>
  <c r="O90" i="15"/>
  <c r="V89" i="15"/>
  <c r="U89" i="15"/>
  <c r="T89" i="15"/>
  <c r="S89" i="15"/>
  <c r="R89" i="15"/>
  <c r="Q89" i="15"/>
  <c r="P89" i="15"/>
  <c r="O89" i="15"/>
  <c r="V88" i="15"/>
  <c r="U88" i="15"/>
  <c r="T88" i="15"/>
  <c r="S88" i="15"/>
  <c r="R88" i="15"/>
  <c r="Q88" i="15"/>
  <c r="P88" i="15"/>
  <c r="O88" i="15"/>
  <c r="V87" i="15"/>
  <c r="U87" i="15"/>
  <c r="T87" i="15"/>
  <c r="S87" i="15"/>
  <c r="R87" i="15"/>
  <c r="Q87" i="15"/>
  <c r="P87" i="15"/>
  <c r="O87" i="15"/>
  <c r="V86" i="15"/>
  <c r="U86" i="15"/>
  <c r="T86" i="15"/>
  <c r="S86" i="15"/>
  <c r="R86" i="15"/>
  <c r="Q86" i="15"/>
  <c r="P86" i="15"/>
  <c r="O86" i="15"/>
  <c r="V85" i="15"/>
  <c r="U85" i="15"/>
  <c r="T85" i="15"/>
  <c r="S85" i="15"/>
  <c r="R85" i="15"/>
  <c r="Q85" i="15"/>
  <c r="P85" i="15"/>
  <c r="O85" i="15"/>
  <c r="V84" i="15"/>
  <c r="U84" i="15"/>
  <c r="T84" i="15"/>
  <c r="S84" i="15"/>
  <c r="R84" i="15"/>
  <c r="Q84" i="15"/>
  <c r="P84" i="15"/>
  <c r="O84" i="15"/>
  <c r="V83" i="15"/>
  <c r="U83" i="15"/>
  <c r="T83" i="15"/>
  <c r="S83" i="15"/>
  <c r="R83" i="15"/>
  <c r="Q83" i="15"/>
  <c r="P83" i="15"/>
  <c r="O83" i="15"/>
  <c r="V82" i="15"/>
  <c r="U82" i="15"/>
  <c r="T82" i="15"/>
  <c r="S82" i="15"/>
  <c r="R82" i="15"/>
  <c r="Q82" i="15"/>
  <c r="P82" i="15"/>
  <c r="O82" i="15"/>
  <c r="V81" i="15"/>
  <c r="U81" i="15"/>
  <c r="T81" i="15"/>
  <c r="S81" i="15"/>
  <c r="R81" i="15"/>
  <c r="Q81" i="15"/>
  <c r="P81" i="15"/>
  <c r="O81" i="15"/>
  <c r="V80" i="15"/>
  <c r="U80" i="15"/>
  <c r="T80" i="15"/>
  <c r="S80" i="15"/>
  <c r="R80" i="15"/>
  <c r="Q80" i="15"/>
  <c r="P80" i="15"/>
  <c r="O80" i="15"/>
  <c r="V79" i="15"/>
  <c r="U79" i="15"/>
  <c r="T79" i="15"/>
  <c r="S79" i="15"/>
  <c r="R79" i="15"/>
  <c r="Q79" i="15"/>
  <c r="P79" i="15"/>
  <c r="O79" i="15"/>
  <c r="V78" i="15"/>
  <c r="U78" i="15"/>
  <c r="T78" i="15"/>
  <c r="S78" i="15"/>
  <c r="R78" i="15"/>
  <c r="Q78" i="15"/>
  <c r="P78" i="15"/>
  <c r="O78" i="15"/>
  <c r="V77" i="15"/>
  <c r="U77" i="15"/>
  <c r="T77" i="15"/>
  <c r="S77" i="15"/>
  <c r="R77" i="15"/>
  <c r="Q77" i="15"/>
  <c r="P77" i="15"/>
  <c r="O77" i="15"/>
  <c r="V76" i="15"/>
  <c r="U76" i="15"/>
  <c r="T76" i="15"/>
  <c r="S76" i="15"/>
  <c r="R76" i="15"/>
  <c r="Q76" i="15"/>
  <c r="P76" i="15"/>
  <c r="O76" i="15"/>
  <c r="V75" i="15"/>
  <c r="U75" i="15"/>
  <c r="T75" i="15"/>
  <c r="S75" i="15"/>
  <c r="R75" i="15"/>
  <c r="Q75" i="15"/>
  <c r="P75" i="15"/>
  <c r="O75" i="15"/>
  <c r="V74" i="15"/>
  <c r="U74" i="15"/>
  <c r="T74" i="15"/>
  <c r="S74" i="15"/>
  <c r="R74" i="15"/>
  <c r="Q74" i="15"/>
  <c r="P74" i="15"/>
  <c r="O74" i="15"/>
  <c r="V73" i="15"/>
  <c r="U73" i="15"/>
  <c r="T73" i="15"/>
  <c r="S73" i="15"/>
  <c r="R73" i="15"/>
  <c r="Q73" i="15"/>
  <c r="P73" i="15"/>
  <c r="O73" i="15"/>
  <c r="V72" i="15"/>
  <c r="U72" i="15"/>
  <c r="T72" i="15"/>
  <c r="S72" i="15"/>
  <c r="R72" i="15"/>
  <c r="Q72" i="15"/>
  <c r="P72" i="15"/>
  <c r="O72" i="15"/>
  <c r="V71" i="15"/>
  <c r="U71" i="15"/>
  <c r="T71" i="15"/>
  <c r="S71" i="15"/>
  <c r="R71" i="15"/>
  <c r="Q71" i="15"/>
  <c r="P71" i="15"/>
  <c r="O71" i="15"/>
  <c r="V70" i="15"/>
  <c r="U70" i="15"/>
  <c r="T70" i="15"/>
  <c r="S70" i="15"/>
  <c r="R70" i="15"/>
  <c r="Q70" i="15"/>
  <c r="P70" i="15"/>
  <c r="O70" i="15"/>
  <c r="V69" i="15"/>
  <c r="U69" i="15"/>
  <c r="T69" i="15"/>
  <c r="S69" i="15"/>
  <c r="R69" i="15"/>
  <c r="Q69" i="15"/>
  <c r="P69" i="15"/>
  <c r="O69" i="15"/>
  <c r="V68" i="15"/>
  <c r="U68" i="15"/>
  <c r="T68" i="15"/>
  <c r="S68" i="15"/>
  <c r="R68" i="15"/>
  <c r="Q68" i="15"/>
  <c r="P68" i="15"/>
  <c r="O68" i="15"/>
  <c r="V67" i="15"/>
  <c r="U67" i="15"/>
  <c r="T67" i="15"/>
  <c r="S67" i="15"/>
  <c r="R67" i="15"/>
  <c r="Q67" i="15"/>
  <c r="P67" i="15"/>
  <c r="O67" i="15"/>
  <c r="V66" i="15"/>
  <c r="U66" i="15"/>
  <c r="T66" i="15"/>
  <c r="S66" i="15"/>
  <c r="R66" i="15"/>
  <c r="Q66" i="15"/>
  <c r="P66" i="15"/>
  <c r="O66" i="15"/>
  <c r="V65" i="15"/>
  <c r="U65" i="15"/>
  <c r="T65" i="15"/>
  <c r="S65" i="15"/>
  <c r="R65" i="15"/>
  <c r="Q65" i="15"/>
  <c r="P65" i="15"/>
  <c r="O65" i="15"/>
  <c r="V64" i="15"/>
  <c r="U64" i="15"/>
  <c r="T64" i="15"/>
  <c r="S64" i="15"/>
  <c r="R64" i="15"/>
  <c r="Q64" i="15"/>
  <c r="P64" i="15"/>
  <c r="O64" i="15"/>
  <c r="V63" i="15"/>
  <c r="U63" i="15"/>
  <c r="T63" i="15"/>
  <c r="S63" i="15"/>
  <c r="R63" i="15"/>
  <c r="Q63" i="15"/>
  <c r="P63" i="15"/>
  <c r="O63" i="15"/>
  <c r="V62" i="15"/>
  <c r="U62" i="15"/>
  <c r="T62" i="15"/>
  <c r="S62" i="15"/>
  <c r="R62" i="15"/>
  <c r="Q62" i="15"/>
  <c r="P62" i="15"/>
  <c r="O62" i="15"/>
  <c r="V61" i="15"/>
  <c r="U61" i="15"/>
  <c r="T61" i="15"/>
  <c r="S61" i="15"/>
  <c r="R61" i="15"/>
  <c r="Q61" i="15"/>
  <c r="P61" i="15"/>
  <c r="O61" i="15"/>
  <c r="V60" i="15"/>
  <c r="U60" i="15"/>
  <c r="T60" i="15"/>
  <c r="S60" i="15"/>
  <c r="R60" i="15"/>
  <c r="Q60" i="15"/>
  <c r="P60" i="15"/>
  <c r="O60" i="15"/>
  <c r="V59" i="15"/>
  <c r="U59" i="15"/>
  <c r="T59" i="15"/>
  <c r="S59" i="15"/>
  <c r="R59" i="15"/>
  <c r="Q59" i="15"/>
  <c r="P59" i="15"/>
  <c r="O59" i="15"/>
  <c r="V58" i="15"/>
  <c r="U58" i="15"/>
  <c r="T58" i="15"/>
  <c r="S58" i="15"/>
  <c r="R58" i="15"/>
  <c r="Q58" i="15"/>
  <c r="P58" i="15"/>
  <c r="O58" i="15"/>
  <c r="V57" i="15"/>
  <c r="U57" i="15"/>
  <c r="T57" i="15"/>
  <c r="S57" i="15"/>
  <c r="R57" i="15"/>
  <c r="Q57" i="15"/>
  <c r="P57" i="15"/>
  <c r="O57" i="15"/>
  <c r="V56" i="15"/>
  <c r="U56" i="15"/>
  <c r="T56" i="15"/>
  <c r="S56" i="15"/>
  <c r="R56" i="15"/>
  <c r="Q56" i="15"/>
  <c r="P56" i="15"/>
  <c r="O56" i="15"/>
  <c r="V55" i="15"/>
  <c r="U55" i="15"/>
  <c r="T55" i="15"/>
  <c r="S55" i="15"/>
  <c r="R55" i="15"/>
  <c r="Q55" i="15"/>
  <c r="P55" i="15"/>
  <c r="O55" i="15"/>
  <c r="V54" i="15"/>
  <c r="U54" i="15"/>
  <c r="T54" i="15"/>
  <c r="S54" i="15"/>
  <c r="R54" i="15"/>
  <c r="Q54" i="15"/>
  <c r="P54" i="15"/>
  <c r="O54" i="15"/>
  <c r="V53" i="15"/>
  <c r="U53" i="15"/>
  <c r="T53" i="15"/>
  <c r="S53" i="15"/>
  <c r="R53" i="15"/>
  <c r="Q53" i="15"/>
  <c r="P53" i="15"/>
  <c r="O53" i="15"/>
  <c r="V52" i="15"/>
  <c r="U52" i="15"/>
  <c r="T52" i="15"/>
  <c r="S52" i="15"/>
  <c r="R52" i="15"/>
  <c r="Q52" i="15"/>
  <c r="P52" i="15"/>
  <c r="O52" i="15"/>
  <c r="V51" i="15"/>
  <c r="U51" i="15"/>
  <c r="T51" i="15"/>
  <c r="S51" i="15"/>
  <c r="R51" i="15"/>
  <c r="Q51" i="15"/>
  <c r="P51" i="15"/>
  <c r="O51" i="15"/>
  <c r="V50" i="15"/>
  <c r="U50" i="15"/>
  <c r="T50" i="15"/>
  <c r="S50" i="15"/>
  <c r="R50" i="15"/>
  <c r="Q50" i="15"/>
  <c r="P50" i="15"/>
  <c r="O50" i="15"/>
  <c r="V49" i="15"/>
  <c r="U49" i="15"/>
  <c r="T49" i="15"/>
  <c r="S49" i="15"/>
  <c r="R49" i="15"/>
  <c r="Q49" i="15"/>
  <c r="P49" i="15"/>
  <c r="O49" i="15"/>
  <c r="V48" i="15"/>
  <c r="U48" i="15"/>
  <c r="T48" i="15"/>
  <c r="S48" i="15"/>
  <c r="R48" i="15"/>
  <c r="Q48" i="15"/>
  <c r="P48" i="15"/>
  <c r="O48" i="15"/>
  <c r="V47" i="15"/>
  <c r="U47" i="15"/>
  <c r="T47" i="15"/>
  <c r="S47" i="15"/>
  <c r="R47" i="15"/>
  <c r="Q47" i="15"/>
  <c r="P47" i="15"/>
  <c r="O47" i="15"/>
  <c r="V46" i="15"/>
  <c r="U46" i="15"/>
  <c r="T46" i="15"/>
  <c r="S46" i="15"/>
  <c r="R46" i="15"/>
  <c r="Q46" i="15"/>
  <c r="P46" i="15"/>
  <c r="O46" i="15"/>
  <c r="V45" i="15"/>
  <c r="U45" i="15"/>
  <c r="T45" i="15"/>
  <c r="S45" i="15"/>
  <c r="R45" i="15"/>
  <c r="Q45" i="15"/>
  <c r="P45" i="15"/>
  <c r="O45" i="15"/>
  <c r="V44" i="15"/>
  <c r="U44" i="15"/>
  <c r="T44" i="15"/>
  <c r="S44" i="15"/>
  <c r="R44" i="15"/>
  <c r="Q44" i="15"/>
  <c r="P44" i="15"/>
  <c r="O44" i="15"/>
  <c r="V43" i="15"/>
  <c r="U43" i="15"/>
  <c r="T43" i="15"/>
  <c r="S43" i="15"/>
  <c r="R43" i="15"/>
  <c r="Q43" i="15"/>
  <c r="P43" i="15"/>
  <c r="O43" i="15"/>
  <c r="V42" i="15"/>
  <c r="U42" i="15"/>
  <c r="T42" i="15"/>
  <c r="S42" i="15"/>
  <c r="R42" i="15"/>
  <c r="Q42" i="15"/>
  <c r="P42" i="15"/>
  <c r="O42" i="15"/>
  <c r="V41" i="15"/>
  <c r="U41" i="15"/>
  <c r="T41" i="15"/>
  <c r="S41" i="15"/>
  <c r="R41" i="15"/>
  <c r="Q41" i="15"/>
  <c r="P41" i="15"/>
  <c r="O41" i="15"/>
  <c r="V40" i="15"/>
  <c r="U40" i="15"/>
  <c r="T40" i="15"/>
  <c r="S40" i="15"/>
  <c r="R40" i="15"/>
  <c r="Q40" i="15"/>
  <c r="P40" i="15"/>
  <c r="O40" i="15"/>
  <c r="V39" i="15"/>
  <c r="U39" i="15"/>
  <c r="T39" i="15"/>
  <c r="S39" i="15"/>
  <c r="R39" i="15"/>
  <c r="Q39" i="15"/>
  <c r="P39" i="15"/>
  <c r="O39" i="15"/>
  <c r="V38" i="15"/>
  <c r="U38" i="15"/>
  <c r="T38" i="15"/>
  <c r="S38" i="15"/>
  <c r="R38" i="15"/>
  <c r="Q38" i="15"/>
  <c r="P38" i="15"/>
  <c r="O38" i="15"/>
  <c r="V37" i="15"/>
  <c r="U37" i="15"/>
  <c r="T37" i="15"/>
  <c r="S37" i="15"/>
  <c r="R37" i="15"/>
  <c r="Q37" i="15"/>
  <c r="P37" i="15"/>
  <c r="O37" i="15"/>
  <c r="AC36" i="15"/>
  <c r="AB36" i="15"/>
  <c r="AA36" i="15"/>
  <c r="Z36" i="15"/>
  <c r="Y36" i="15"/>
  <c r="X36" i="15"/>
  <c r="V36" i="15"/>
  <c r="U36" i="15"/>
  <c r="T36" i="15"/>
  <c r="S36" i="15"/>
  <c r="R36" i="15"/>
  <c r="Q36" i="15"/>
  <c r="P36" i="15"/>
  <c r="O36" i="15"/>
  <c r="V35" i="15"/>
  <c r="U35" i="15"/>
  <c r="T35" i="15"/>
  <c r="S35" i="15"/>
  <c r="R35" i="15"/>
  <c r="Q35" i="15"/>
  <c r="P35" i="15"/>
  <c r="O35" i="15"/>
  <c r="V34" i="15"/>
  <c r="U34" i="15"/>
  <c r="T34" i="15"/>
  <c r="S34" i="15"/>
  <c r="R34" i="15"/>
  <c r="Q34" i="15"/>
  <c r="P34" i="15"/>
  <c r="O34" i="15"/>
  <c r="V33" i="15"/>
  <c r="U33" i="15"/>
  <c r="T33" i="15"/>
  <c r="S33" i="15"/>
  <c r="R33" i="15"/>
  <c r="Q33" i="15"/>
  <c r="P33" i="15"/>
  <c r="O33" i="15"/>
  <c r="V32" i="15"/>
  <c r="U32" i="15"/>
  <c r="T32" i="15"/>
  <c r="S32" i="15"/>
  <c r="R32" i="15"/>
  <c r="Q32" i="15"/>
  <c r="P32" i="15"/>
  <c r="O32" i="15"/>
  <c r="V31" i="15"/>
  <c r="U31" i="15"/>
  <c r="T31" i="15"/>
  <c r="S31" i="15"/>
  <c r="R31" i="15"/>
  <c r="Q31" i="15"/>
  <c r="P31" i="15"/>
  <c r="O31" i="15"/>
  <c r="V30" i="15"/>
  <c r="U30" i="15"/>
  <c r="T30" i="15"/>
  <c r="S30" i="15"/>
  <c r="R30" i="15"/>
  <c r="Q30" i="15"/>
  <c r="P30" i="15"/>
  <c r="O30" i="15"/>
  <c r="V29" i="15"/>
  <c r="U29" i="15"/>
  <c r="T29" i="15"/>
  <c r="S29" i="15"/>
  <c r="R29" i="15"/>
  <c r="Q29" i="15"/>
  <c r="P29" i="15"/>
  <c r="O29" i="15"/>
  <c r="V28" i="15"/>
  <c r="U28" i="15"/>
  <c r="T28" i="15"/>
  <c r="S28" i="15"/>
  <c r="R28" i="15"/>
  <c r="Q28" i="15"/>
  <c r="P28" i="15"/>
  <c r="O28" i="15"/>
  <c r="V27" i="15"/>
  <c r="U27" i="15"/>
  <c r="T27" i="15"/>
  <c r="S27" i="15"/>
  <c r="R27" i="15"/>
  <c r="Q27" i="15"/>
  <c r="P27" i="15"/>
  <c r="O27" i="15"/>
  <c r="V26" i="15"/>
  <c r="U26" i="15"/>
  <c r="T26" i="15"/>
  <c r="S26" i="15"/>
  <c r="R26" i="15"/>
  <c r="Q26" i="15"/>
  <c r="P26" i="15"/>
  <c r="O26" i="15"/>
  <c r="V25" i="15"/>
  <c r="U25" i="15"/>
  <c r="T25" i="15"/>
  <c r="S25" i="15"/>
  <c r="R25" i="15"/>
  <c r="Q25" i="15"/>
  <c r="P25" i="15"/>
  <c r="O25" i="15"/>
  <c r="V24" i="15"/>
  <c r="U24" i="15"/>
  <c r="T24" i="15"/>
  <c r="S24" i="15"/>
  <c r="R24" i="15"/>
  <c r="Q24" i="15"/>
  <c r="P24" i="15"/>
  <c r="O24" i="15"/>
  <c r="V23" i="15"/>
  <c r="U23" i="15"/>
  <c r="T23" i="15"/>
  <c r="S23" i="15"/>
  <c r="R23" i="15"/>
  <c r="Q23" i="15"/>
  <c r="P23" i="15"/>
  <c r="O23" i="15"/>
  <c r="V22" i="15"/>
  <c r="U22" i="15"/>
  <c r="T22" i="15"/>
  <c r="S22" i="15"/>
  <c r="R22" i="15"/>
  <c r="Q22" i="15"/>
  <c r="P22" i="15"/>
  <c r="O22" i="15"/>
  <c r="V21" i="15"/>
  <c r="U21" i="15"/>
  <c r="T21" i="15"/>
  <c r="S21" i="15"/>
  <c r="R21" i="15"/>
  <c r="Q21" i="15"/>
  <c r="P21" i="15"/>
  <c r="O21" i="15"/>
  <c r="V20" i="15"/>
  <c r="U20" i="15"/>
  <c r="T20" i="15"/>
  <c r="S20" i="15"/>
  <c r="R20" i="15"/>
  <c r="Q20" i="15"/>
  <c r="P20" i="15"/>
  <c r="O20" i="15"/>
  <c r="V19" i="15"/>
  <c r="U19" i="15"/>
  <c r="T19" i="15"/>
  <c r="S19" i="15"/>
  <c r="R19" i="15"/>
  <c r="Q19" i="15"/>
  <c r="P19" i="15"/>
  <c r="O19" i="15"/>
  <c r="V18" i="15"/>
  <c r="U18" i="15"/>
  <c r="T18" i="15"/>
  <c r="S18" i="15"/>
  <c r="R18" i="15"/>
  <c r="Q18" i="15"/>
  <c r="P18" i="15"/>
  <c r="O18" i="15"/>
  <c r="V17" i="15"/>
  <c r="U17" i="15"/>
  <c r="T17" i="15"/>
  <c r="S17" i="15"/>
  <c r="R17" i="15"/>
  <c r="Q17" i="15"/>
  <c r="P17" i="15"/>
  <c r="O17" i="15"/>
  <c r="V16" i="15"/>
  <c r="U16" i="15"/>
  <c r="T16" i="15"/>
  <c r="S16" i="15"/>
  <c r="R16" i="15"/>
  <c r="Q16" i="15"/>
  <c r="P16" i="15"/>
  <c r="O16" i="15"/>
  <c r="V15" i="15"/>
  <c r="U15" i="15"/>
  <c r="T15" i="15"/>
  <c r="S15" i="15"/>
  <c r="R15" i="15"/>
  <c r="Q15" i="15"/>
  <c r="P15" i="15"/>
  <c r="O15" i="15"/>
  <c r="V14" i="15"/>
  <c r="U14" i="15"/>
  <c r="T14" i="15"/>
  <c r="S14" i="15"/>
  <c r="R14" i="15"/>
  <c r="Q14" i="15"/>
  <c r="P14" i="15"/>
  <c r="O14" i="15"/>
  <c r="V13" i="15"/>
  <c r="U13" i="15"/>
  <c r="T13" i="15"/>
  <c r="S13" i="15"/>
  <c r="R13" i="15"/>
  <c r="Q13" i="15"/>
  <c r="P13" i="15"/>
  <c r="O13" i="15"/>
  <c r="V12" i="15"/>
  <c r="U12" i="15"/>
  <c r="T12" i="15"/>
  <c r="S12" i="15"/>
  <c r="R12" i="15"/>
  <c r="Q12" i="15"/>
  <c r="P12" i="15"/>
  <c r="O12" i="15"/>
  <c r="V11" i="15"/>
  <c r="U11" i="15"/>
  <c r="T11" i="15"/>
  <c r="S11" i="15"/>
  <c r="R11" i="15"/>
  <c r="Q11" i="15"/>
  <c r="P11" i="15"/>
  <c r="O11" i="15"/>
  <c r="V10" i="15"/>
  <c r="U10" i="15"/>
  <c r="T10" i="15"/>
  <c r="S10" i="15"/>
  <c r="R10" i="15"/>
  <c r="Q10" i="15"/>
  <c r="P10" i="15"/>
  <c r="O10" i="15"/>
  <c r="V9" i="15"/>
  <c r="U9" i="15"/>
  <c r="T9" i="15"/>
  <c r="S9" i="15"/>
  <c r="R9" i="15"/>
  <c r="Q9" i="15"/>
  <c r="P9" i="15"/>
  <c r="O9" i="15"/>
  <c r="V8" i="15"/>
  <c r="U8" i="15"/>
  <c r="T8" i="15"/>
  <c r="S8" i="15"/>
  <c r="R8" i="15"/>
  <c r="Q8" i="15"/>
  <c r="P8" i="15"/>
  <c r="O8" i="15"/>
  <c r="V7" i="15"/>
  <c r="U7" i="15"/>
  <c r="T7" i="15"/>
  <c r="S7" i="15"/>
  <c r="R7" i="15"/>
  <c r="Q7" i="15"/>
  <c r="O7" i="15"/>
  <c r="P7" i="15" s="1"/>
  <c r="L6" i="15"/>
  <c r="AG6" i="15" s="1"/>
  <c r="K6" i="15"/>
  <c r="AF6" i="15" s="1"/>
  <c r="J6" i="15"/>
  <c r="AE6" i="15" s="1"/>
  <c r="I6" i="15"/>
  <c r="AD6" i="15" s="1"/>
  <c r="AC6" i="15"/>
  <c r="G6" i="15"/>
  <c r="AB6" i="15" s="1"/>
  <c r="N3" i="15"/>
  <c r="AG13" i="15"/>
  <c r="AF13" i="15"/>
  <c r="AE13" i="15"/>
  <c r="AD13" i="15"/>
  <c r="AC13" i="15"/>
  <c r="AB13" i="15"/>
  <c r="AG12" i="15"/>
  <c r="AF12" i="15"/>
  <c r="AE12" i="15"/>
  <c r="AD12" i="15"/>
  <c r="AC12" i="15"/>
  <c r="AB12" i="15"/>
  <c r="AG11" i="15"/>
  <c r="AF11" i="15"/>
  <c r="AE11" i="15"/>
  <c r="AD11" i="15"/>
  <c r="AC11" i="15"/>
  <c r="AB11" i="15"/>
  <c r="AG10" i="15"/>
  <c r="AF10" i="15"/>
  <c r="AE10" i="15"/>
  <c r="AD10" i="15"/>
  <c r="AC10" i="15"/>
  <c r="AB10" i="15"/>
  <c r="AG9" i="15"/>
  <c r="AF9" i="15"/>
  <c r="AE9" i="15"/>
  <c r="AD9" i="15"/>
  <c r="AC9" i="15"/>
  <c r="AB9" i="15"/>
  <c r="AG8" i="15"/>
  <c r="H59" i="21" s="1"/>
  <c r="AF8" i="15"/>
  <c r="G59" i="21" s="1"/>
  <c r="AE8" i="15"/>
  <c r="F59" i="21" s="1"/>
  <c r="AD8" i="15"/>
  <c r="E59" i="21" s="1"/>
  <c r="AC8" i="15"/>
  <c r="D59" i="21" s="1"/>
  <c r="AB8" i="15"/>
  <c r="C59" i="21" s="1"/>
  <c r="AG7" i="15"/>
  <c r="H58" i="21" s="1"/>
  <c r="AF7" i="15"/>
  <c r="G58" i="21" s="1"/>
  <c r="AE7" i="15"/>
  <c r="F58" i="21" s="1"/>
  <c r="AD7" i="15"/>
  <c r="E58" i="21" s="1"/>
  <c r="AC7" i="15"/>
  <c r="D58" i="21" s="1"/>
  <c r="D53" i="21" l="1"/>
  <c r="E53" i="21"/>
  <c r="C54" i="21"/>
  <c r="C60" i="21"/>
  <c r="E66" i="21"/>
  <c r="D60" i="21"/>
  <c r="G60" i="21"/>
  <c r="AN9" i="17"/>
  <c r="G53" i="21"/>
  <c r="E55" i="21"/>
  <c r="C62" i="21"/>
  <c r="F60" i="21"/>
  <c r="H60" i="21"/>
  <c r="AL10" i="17"/>
  <c r="F55" i="21"/>
  <c r="D62" i="21"/>
  <c r="H53" i="21"/>
  <c r="AL11" i="17"/>
  <c r="AA71" i="21" s="1"/>
  <c r="G55" i="21"/>
  <c r="E62" i="21"/>
  <c r="AM12" i="17"/>
  <c r="N40" i="18"/>
  <c r="H55" i="21"/>
  <c r="F62" i="21"/>
  <c r="AN13" i="17"/>
  <c r="G62" i="21"/>
  <c r="L39" i="18"/>
  <c r="D54" i="21"/>
  <c r="H62" i="21"/>
  <c r="E54" i="21"/>
  <c r="C61" i="21"/>
  <c r="J39" i="18"/>
  <c r="F54" i="21"/>
  <c r="N39" i="19"/>
  <c r="D61" i="21"/>
  <c r="C53" i="21"/>
  <c r="G54" i="21"/>
  <c r="N40" i="19"/>
  <c r="E61" i="21"/>
  <c r="H54" i="21"/>
  <c r="F61" i="21"/>
  <c r="E60" i="21"/>
  <c r="AI7" i="15"/>
  <c r="AI13" i="17"/>
  <c r="C55" i="21"/>
  <c r="G61" i="21"/>
  <c r="AL8" i="17"/>
  <c r="F53" i="21"/>
  <c r="D55" i="21"/>
  <c r="H61" i="21"/>
  <c r="I39" i="18"/>
  <c r="K39" i="18"/>
  <c r="AI7" i="17"/>
  <c r="AJ7" i="17"/>
  <c r="AK13" i="17"/>
  <c r="AM11" i="17"/>
  <c r="AN11" i="17"/>
  <c r="AJ10" i="17"/>
  <c r="AM7" i="17"/>
  <c r="AI10" i="17"/>
  <c r="AL7" i="17"/>
  <c r="I40" i="19"/>
  <c r="J39" i="19"/>
  <c r="J40" i="19"/>
  <c r="I39" i="19"/>
  <c r="K39" i="19"/>
  <c r="K40" i="19"/>
  <c r="L39" i="19"/>
  <c r="L40" i="19"/>
  <c r="M39" i="19"/>
  <c r="M40" i="19"/>
  <c r="I40" i="18"/>
  <c r="J40" i="18"/>
  <c r="K40" i="18"/>
  <c r="L40" i="18"/>
  <c r="M40" i="18"/>
  <c r="AK10" i="17"/>
  <c r="AM13" i="17"/>
  <c r="AN10" i="17"/>
  <c r="AK9" i="17"/>
  <c r="AL13" i="17"/>
  <c r="AM10" i="17"/>
  <c r="AI12" i="17"/>
  <c r="AN7" i="17"/>
  <c r="AJ9" i="17"/>
  <c r="AJ12" i="17"/>
  <c r="AL9" i="17"/>
  <c r="AI8" i="17"/>
  <c r="AM9" i="17"/>
  <c r="AI11" i="17"/>
  <c r="AJ11" i="17"/>
  <c r="AN12" i="17"/>
  <c r="AK8" i="17"/>
  <c r="AK11" i="17"/>
  <c r="AM8" i="17"/>
  <c r="AN8" i="17"/>
  <c r="AJ13" i="17"/>
  <c r="AK7" i="17"/>
  <c r="AI9" i="17"/>
  <c r="AK12" i="17"/>
  <c r="AL12" i="17"/>
  <c r="AJ8" i="17"/>
  <c r="AL7" i="15"/>
  <c r="AK11" i="15"/>
  <c r="AM8" i="15"/>
  <c r="AK9" i="15"/>
  <c r="AL10" i="15"/>
  <c r="AN7" i="15"/>
  <c r="AN8" i="15"/>
  <c r="AN11" i="15"/>
  <c r="AL12" i="15"/>
  <c r="AI8" i="15"/>
  <c r="AM13" i="15"/>
  <c r="AJ9" i="15"/>
  <c r="AK10" i="15"/>
  <c r="AI11" i="15"/>
  <c r="AJ8" i="15"/>
  <c r="AJ11" i="15"/>
  <c r="AM7" i="15"/>
  <c r="AM11" i="15"/>
  <c r="AJ7" i="15"/>
  <c r="AJ10" i="15"/>
  <c r="AJ13" i="15"/>
  <c r="AL9" i="15"/>
  <c r="AL13" i="15"/>
  <c r="AM10" i="15"/>
  <c r="AN9" i="15"/>
  <c r="AN10" i="15"/>
  <c r="AN12" i="15"/>
  <c r="AN13" i="15"/>
  <c r="AI9" i="15"/>
  <c r="AI12" i="15"/>
  <c r="AJ12" i="15"/>
  <c r="AL8" i="15"/>
  <c r="AL11" i="15"/>
  <c r="AM9" i="15"/>
  <c r="AM12" i="15"/>
  <c r="AI10" i="15"/>
  <c r="AI13" i="15"/>
  <c r="AK7" i="15"/>
  <c r="AK8" i="15"/>
  <c r="AK12" i="15"/>
  <c r="AK13" i="15"/>
  <c r="AC73" i="21" l="1"/>
  <c r="Y67" i="21"/>
  <c r="AB68" i="21"/>
  <c r="X71" i="21"/>
  <c r="Y68" i="21"/>
  <c r="AB69" i="21"/>
  <c r="AC72" i="21"/>
  <c r="Y71" i="21"/>
  <c r="AC70" i="21"/>
  <c r="X67" i="21"/>
  <c r="X68" i="21"/>
  <c r="AA69" i="21"/>
  <c r="Y73" i="21"/>
  <c r="X73" i="21"/>
  <c r="Z67" i="21"/>
  <c r="AC69" i="21"/>
  <c r="AB72" i="21"/>
  <c r="Z73" i="21"/>
  <c r="X69" i="21"/>
  <c r="Y69" i="21"/>
  <c r="Y72" i="21"/>
  <c r="AA67" i="21"/>
  <c r="AA70" i="21"/>
  <c r="Z70" i="21"/>
  <c r="AC68" i="21"/>
  <c r="AC67" i="21"/>
  <c r="X70" i="21"/>
  <c r="Z71" i="21"/>
  <c r="AB70" i="21"/>
  <c r="AB73" i="21"/>
  <c r="Y70" i="21"/>
  <c r="AA68" i="21"/>
  <c r="Z68" i="21"/>
  <c r="AC71" i="21"/>
  <c r="AB67" i="21"/>
  <c r="Z69" i="21"/>
  <c r="AA73" i="21"/>
  <c r="AB71" i="21"/>
  <c r="Z72" i="21"/>
  <c r="AA72" i="21"/>
  <c r="X72" i="21"/>
  <c r="E71" i="21" l="1"/>
  <c r="G71" i="21" s="1"/>
  <c r="E68" i="21"/>
  <c r="G68" i="21" s="1"/>
  <c r="M69" i="21"/>
  <c r="O69" i="21" s="1"/>
  <c r="M70" i="21"/>
  <c r="O70" i="21" s="1"/>
  <c r="M67" i="21"/>
  <c r="O67" i="21" s="1"/>
  <c r="M66" i="21"/>
  <c r="O66" i="21" s="1"/>
  <c r="M71" i="21"/>
  <c r="O71" i="21" s="1"/>
  <c r="E70" i="21"/>
  <c r="G70" i="21" s="1"/>
  <c r="M68" i="21"/>
  <c r="O68" i="21" s="1"/>
  <c r="E69" i="21"/>
  <c r="G6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netone</author>
  </authors>
  <commentList>
    <comment ref="D14" authorId="0" shapeId="0" xr:uid="{B9F68E1C-0FEB-4490-8B4F-4A0A3E860A6E}">
      <text>
        <r>
          <rPr>
            <b/>
            <sz val="9"/>
            <color indexed="81"/>
            <rFont val="MS P ゴシック"/>
            <family val="3"/>
            <charset val="128"/>
          </rPr>
          <t>数字のみを入力してください</t>
        </r>
        <r>
          <rPr>
            <sz val="9"/>
            <color indexed="81"/>
            <rFont val="MS P ゴシック"/>
            <family val="3"/>
            <charset val="128"/>
          </rPr>
          <t xml:space="preserve">
</t>
        </r>
      </text>
    </comment>
    <comment ref="E14" authorId="0" shapeId="0" xr:uid="{26CDD3CC-1FCF-4FCF-9D06-332546EAB24D}">
      <text>
        <r>
          <rPr>
            <b/>
            <sz val="9"/>
            <color indexed="81"/>
            <rFont val="MS P ゴシック"/>
            <family val="3"/>
            <charset val="128"/>
          </rPr>
          <t>数字のみを入力してください</t>
        </r>
      </text>
    </comment>
    <comment ref="F14" authorId="0" shapeId="0" xr:uid="{EF623286-2A60-4F88-8315-57F76FB97A63}">
      <text>
        <r>
          <rPr>
            <b/>
            <sz val="9"/>
            <color indexed="81"/>
            <rFont val="MS P ゴシック"/>
            <family val="3"/>
            <charset val="128"/>
          </rPr>
          <t>数字のみを入力してください</t>
        </r>
      </text>
    </comment>
    <comment ref="I14" authorId="0" shapeId="0" xr:uid="{CF95BAE7-61EC-4372-B0A5-AECF85B5DB57}">
      <text>
        <r>
          <rPr>
            <b/>
            <sz val="9"/>
            <color indexed="81"/>
            <rFont val="MS P ゴシック"/>
            <family val="3"/>
            <charset val="128"/>
          </rPr>
          <t>数字のみを入力してください</t>
        </r>
      </text>
    </comment>
    <comment ref="J14" authorId="0" shapeId="0" xr:uid="{0B402264-2567-417A-A1E9-F8CE309D8894}">
      <text>
        <r>
          <rPr>
            <b/>
            <sz val="9"/>
            <color indexed="81"/>
            <rFont val="MS P ゴシック"/>
            <family val="3"/>
            <charset val="128"/>
          </rPr>
          <t>数字のみを入力してください</t>
        </r>
      </text>
    </comment>
  </commentList>
</comments>
</file>

<file path=xl/sharedStrings.xml><?xml version="1.0" encoding="utf-8"?>
<sst xmlns="http://schemas.openxmlformats.org/spreadsheetml/2006/main" count="659" uniqueCount="226">
  <si>
    <t>性別</t>
    <rPh sb="0" eb="2">
      <t>セイベツ</t>
    </rPh>
    <phoneticPr fontId="1"/>
  </si>
  <si>
    <t>令和</t>
    <rPh sb="0" eb="2">
      <t>レイワ</t>
    </rPh>
    <phoneticPr fontId="2"/>
  </si>
  <si>
    <t>利用団体名</t>
    <rPh sb="0" eb="5">
      <t>リヨウダンタイメイ</t>
    </rPh>
    <phoneticPr fontId="2"/>
  </si>
  <si>
    <t>利用期間</t>
    <rPh sb="0" eb="4">
      <t>リヨウキカン</t>
    </rPh>
    <phoneticPr fontId="2"/>
  </si>
  <si>
    <t>月</t>
    <rPh sb="0" eb="1">
      <t>ガツ</t>
    </rPh>
    <phoneticPr fontId="2"/>
  </si>
  <si>
    <t>日</t>
    <rPh sb="0" eb="1">
      <t>ニチ</t>
    </rPh>
    <phoneticPr fontId="2"/>
  </si>
  <si>
    <t>～</t>
    <phoneticPr fontId="2"/>
  </si>
  <si>
    <t>年</t>
    <rPh sb="0" eb="1">
      <t>ネン</t>
    </rPh>
    <phoneticPr fontId="2"/>
  </si>
  <si>
    <t>番号</t>
    <rPh sb="0" eb="2">
      <t>バンゴウ</t>
    </rPh>
    <phoneticPr fontId="2"/>
  </si>
  <si>
    <t>名前</t>
    <rPh sb="0" eb="2">
      <t>ナマエ</t>
    </rPh>
    <phoneticPr fontId="2"/>
  </si>
  <si>
    <t>備考</t>
    <rPh sb="0" eb="2">
      <t>ビコウ</t>
    </rPh>
    <phoneticPr fontId="2"/>
  </si>
  <si>
    <t>男性</t>
    <rPh sb="0" eb="2">
      <t>ダンセイ</t>
    </rPh>
    <phoneticPr fontId="2"/>
  </si>
  <si>
    <t>女性</t>
    <rPh sb="0" eb="2">
      <t>ジョセイ</t>
    </rPh>
    <phoneticPr fontId="2"/>
  </si>
  <si>
    <t>年齢</t>
    <rPh sb="0" eb="2">
      <t>ネンレイ</t>
    </rPh>
    <phoneticPr fontId="2"/>
  </si>
  <si>
    <t>区分</t>
    <rPh sb="0" eb="2">
      <t>クブン</t>
    </rPh>
    <phoneticPr fontId="2"/>
  </si>
  <si>
    <t>学生</t>
    <rPh sb="0" eb="2">
      <t>ガクセイ</t>
    </rPh>
    <phoneticPr fontId="1"/>
  </si>
  <si>
    <t>大人</t>
    <rPh sb="0" eb="2">
      <t>オトナ</t>
    </rPh>
    <phoneticPr fontId="1"/>
  </si>
  <si>
    <t>〇</t>
    <phoneticPr fontId="1"/>
  </si>
  <si>
    <t>１泊</t>
    <rPh sb="1" eb="2">
      <t>ハク</t>
    </rPh>
    <phoneticPr fontId="1"/>
  </si>
  <si>
    <t>２泊</t>
    <rPh sb="1" eb="2">
      <t>ハク</t>
    </rPh>
    <phoneticPr fontId="1"/>
  </si>
  <si>
    <t>３泊</t>
    <rPh sb="1" eb="2">
      <t>ハク</t>
    </rPh>
    <phoneticPr fontId="1"/>
  </si>
  <si>
    <t>４泊</t>
    <rPh sb="1" eb="2">
      <t>ハク</t>
    </rPh>
    <phoneticPr fontId="1"/>
  </si>
  <si>
    <t>５泊</t>
    <rPh sb="1" eb="2">
      <t>ハク</t>
    </rPh>
    <phoneticPr fontId="1"/>
  </si>
  <si>
    <t>６泊</t>
    <rPh sb="1" eb="2">
      <t>ハク</t>
    </rPh>
    <phoneticPr fontId="1"/>
  </si>
  <si>
    <t>年少未満</t>
    <rPh sb="0" eb="2">
      <t>ネンショウ</t>
    </rPh>
    <rPh sb="2" eb="4">
      <t>ミマン</t>
    </rPh>
    <phoneticPr fontId="1"/>
  </si>
  <si>
    <t>年少～年長</t>
    <rPh sb="0" eb="2">
      <t>ネンショウ</t>
    </rPh>
    <rPh sb="3" eb="5">
      <t>ネンチョウ</t>
    </rPh>
    <phoneticPr fontId="1"/>
  </si>
  <si>
    <t>小学生</t>
    <rPh sb="0" eb="3">
      <t>ショウガクセイ</t>
    </rPh>
    <phoneticPr fontId="1"/>
  </si>
  <si>
    <t>中学生</t>
    <rPh sb="0" eb="3">
      <t>チュウガクセイ</t>
    </rPh>
    <phoneticPr fontId="1"/>
  </si>
  <si>
    <t>高校生</t>
    <rPh sb="0" eb="3">
      <t>コウコウセイ</t>
    </rPh>
    <phoneticPr fontId="1"/>
  </si>
  <si>
    <t>年少未満</t>
    <rPh sb="0" eb="4">
      <t>ネンショウミマン</t>
    </rPh>
    <phoneticPr fontId="1"/>
  </si>
  <si>
    <t>①</t>
    <phoneticPr fontId="1"/>
  </si>
  <si>
    <t>②</t>
    <phoneticPr fontId="1"/>
  </si>
  <si>
    <t>③</t>
    <phoneticPr fontId="1"/>
  </si>
  <si>
    <t>④</t>
    <phoneticPr fontId="1"/>
  </si>
  <si>
    <t>⑤</t>
    <phoneticPr fontId="1"/>
  </si>
  <si>
    <t>⑥</t>
    <phoneticPr fontId="1"/>
  </si>
  <si>
    <t>料金区分</t>
    <rPh sb="0" eb="4">
      <t>リョウキンクブン</t>
    </rPh>
    <phoneticPr fontId="1"/>
  </si>
  <si>
    <t>日別宿泊者数</t>
    <rPh sb="0" eb="2">
      <t>ヒベツ</t>
    </rPh>
    <rPh sb="2" eb="4">
      <t>シュクハク</t>
    </rPh>
    <rPh sb="4" eb="5">
      <t>シャ</t>
    </rPh>
    <rPh sb="5" eb="6">
      <t>スウ</t>
    </rPh>
    <phoneticPr fontId="1"/>
  </si>
  <si>
    <t>料金区分</t>
    <rPh sb="0" eb="2">
      <t>リョウキン</t>
    </rPh>
    <rPh sb="2" eb="4">
      <t>クブン</t>
    </rPh>
    <phoneticPr fontId="2"/>
  </si>
  <si>
    <t>利用者名簿
　引率者（宿泊）</t>
    <rPh sb="0" eb="3">
      <t>リヨウシャ</t>
    </rPh>
    <rPh sb="3" eb="5">
      <t>メイボ</t>
    </rPh>
    <rPh sb="7" eb="10">
      <t>インソツシャ</t>
    </rPh>
    <rPh sb="11" eb="13">
      <t>シュクハク</t>
    </rPh>
    <phoneticPr fontId="1"/>
  </si>
  <si>
    <t>日別宿泊者数</t>
    <rPh sb="0" eb="5">
      <t>ヒベツシュクハクシャ</t>
    </rPh>
    <rPh sb="5" eb="6">
      <t>スウ</t>
    </rPh>
    <phoneticPr fontId="1"/>
  </si>
  <si>
    <t>1.コンビニ　　2.現金　　3.銀行</t>
  </si>
  <si>
    <t>1.コンビニ　　2.現金　　3.銀行</t>
    <rPh sb="10" eb="12">
      <t>ゲンキン</t>
    </rPh>
    <rPh sb="16" eb="18">
      <t>ギンコウ</t>
    </rPh>
    <phoneticPr fontId="2"/>
  </si>
  <si>
    <t>「　　　　　　　　　　　」</t>
    <phoneticPr fontId="2"/>
  </si>
  <si>
    <t>4枚目</t>
    <rPh sb="1" eb="3">
      <t>マイメ</t>
    </rPh>
    <phoneticPr fontId="2"/>
  </si>
  <si>
    <t>3枚目</t>
    <rPh sb="1" eb="3">
      <t>マイメ</t>
    </rPh>
    <phoneticPr fontId="2"/>
  </si>
  <si>
    <t>2枚目</t>
    <rPh sb="1" eb="3">
      <t>マイメ</t>
    </rPh>
    <phoneticPr fontId="2"/>
  </si>
  <si>
    <t>1枚目</t>
    <rPh sb="1" eb="3">
      <t>マイメ</t>
    </rPh>
    <phoneticPr fontId="2"/>
  </si>
  <si>
    <t>円</t>
    <rPh sb="0" eb="1">
      <t>エン</t>
    </rPh>
    <phoneticPr fontId="2"/>
  </si>
  <si>
    <t>合計請求金額</t>
    <rPh sb="0" eb="2">
      <t>ゴウケイ</t>
    </rPh>
    <rPh sb="2" eb="4">
      <t>セイキュウ</t>
    </rPh>
    <rPh sb="4" eb="6">
      <t>キンガク</t>
    </rPh>
    <phoneticPr fontId="2"/>
  </si>
  <si>
    <t>＋</t>
    <phoneticPr fontId="2"/>
  </si>
  <si>
    <t>小計③</t>
    <rPh sb="0" eb="2">
      <t>ショウケイ</t>
    </rPh>
    <phoneticPr fontId="2"/>
  </si>
  <si>
    <t>小計②</t>
    <rPh sb="0" eb="2">
      <t>ショウケイ</t>
    </rPh>
    <phoneticPr fontId="2"/>
  </si>
  <si>
    <t>小計①</t>
    <rPh sb="0" eb="2">
      <t>ショウケイ</t>
    </rPh>
    <phoneticPr fontId="2"/>
  </si>
  <si>
    <t>G5</t>
  </si>
  <si>
    <t>＝</t>
    <phoneticPr fontId="2"/>
  </si>
  <si>
    <t>×</t>
    <phoneticPr fontId="2"/>
  </si>
  <si>
    <t>G4</t>
  </si>
  <si>
    <t>G3</t>
  </si>
  <si>
    <t>G2</t>
  </si>
  <si>
    <t>G1</t>
    <phoneticPr fontId="2"/>
  </si>
  <si>
    <t>使用</t>
    <rPh sb="0" eb="2">
      <t>シヨウ</t>
    </rPh>
    <phoneticPr fontId="2"/>
  </si>
  <si>
    <t>部屋</t>
    <rPh sb="0" eb="2">
      <t>ヘヤ</t>
    </rPh>
    <phoneticPr fontId="2"/>
  </si>
  <si>
    <t>講師室使用料</t>
    <rPh sb="0" eb="3">
      <t>コウシシツ</t>
    </rPh>
    <rPh sb="3" eb="6">
      <t>シヨウリョウ</t>
    </rPh>
    <phoneticPr fontId="2"/>
  </si>
  <si>
    <t>人</t>
    <rPh sb="0" eb="1">
      <t>ヒト</t>
    </rPh>
    <phoneticPr fontId="2"/>
  </si>
  <si>
    <t>300円</t>
    <rPh sb="3" eb="4">
      <t>エン</t>
    </rPh>
    <phoneticPr fontId="2"/>
  </si>
  <si>
    <t>カヌー研修</t>
    <rPh sb="3" eb="5">
      <t>ケンシュウ</t>
    </rPh>
    <phoneticPr fontId="2"/>
  </si>
  <si>
    <t>200円</t>
    <rPh sb="3" eb="4">
      <t>エン</t>
    </rPh>
    <phoneticPr fontId="2"/>
  </si>
  <si>
    <t>水泳研修</t>
    <rPh sb="0" eb="2">
      <t>スイエイ</t>
    </rPh>
    <rPh sb="2" eb="4">
      <t>ケンシュウ</t>
    </rPh>
    <phoneticPr fontId="2"/>
  </si>
  <si>
    <t>100円</t>
    <rPh sb="3" eb="4">
      <t>エン</t>
    </rPh>
    <phoneticPr fontId="2"/>
  </si>
  <si>
    <t>野外炊事研修</t>
    <rPh sb="0" eb="4">
      <t>ヤガイスイジ</t>
    </rPh>
    <rPh sb="4" eb="6">
      <t>ケンシュウ</t>
    </rPh>
    <phoneticPr fontId="2"/>
  </si>
  <si>
    <t>艇</t>
    <rPh sb="0" eb="1">
      <t>テイ</t>
    </rPh>
    <phoneticPr fontId="2"/>
  </si>
  <si>
    <t>12000円</t>
    <rPh sb="5" eb="6">
      <t>エン</t>
    </rPh>
    <phoneticPr fontId="2"/>
  </si>
  <si>
    <t>カッター研修（中学生以上）</t>
    <rPh sb="4" eb="6">
      <t>ケンシュウ</t>
    </rPh>
    <rPh sb="7" eb="12">
      <t>チュウガクセイイジョウ</t>
    </rPh>
    <phoneticPr fontId="2"/>
  </si>
  <si>
    <t>20000円</t>
    <rPh sb="5" eb="6">
      <t>エン</t>
    </rPh>
    <phoneticPr fontId="2"/>
  </si>
  <si>
    <t>カッター研修（小学生）</t>
    <rPh sb="4" eb="6">
      <t>ケンシュウ</t>
    </rPh>
    <rPh sb="7" eb="10">
      <t>ショウガクセイ</t>
    </rPh>
    <phoneticPr fontId="2"/>
  </si>
  <si>
    <t>体験活動費</t>
    <rPh sb="0" eb="5">
      <t>タイケンカツドウヒ</t>
    </rPh>
    <phoneticPr fontId="2"/>
  </si>
  <si>
    <t>大人</t>
    <rPh sb="0" eb="2">
      <t>オトナ</t>
    </rPh>
    <phoneticPr fontId="2"/>
  </si>
  <si>
    <t>学生</t>
    <rPh sb="0" eb="2">
      <t>ガクセイ</t>
    </rPh>
    <phoneticPr fontId="2"/>
  </si>
  <si>
    <t>高校生</t>
    <rPh sb="0" eb="3">
      <t>コウコウセイ</t>
    </rPh>
    <phoneticPr fontId="2"/>
  </si>
  <si>
    <t>中学生</t>
    <rPh sb="0" eb="3">
      <t>チュウガクセイ</t>
    </rPh>
    <phoneticPr fontId="2"/>
  </si>
  <si>
    <t>小学生</t>
    <rPh sb="0" eb="3">
      <t>ショウガクセイ</t>
    </rPh>
    <phoneticPr fontId="2"/>
  </si>
  <si>
    <t>６泊</t>
    <rPh sb="1" eb="2">
      <t>ハク</t>
    </rPh>
    <phoneticPr fontId="2"/>
  </si>
  <si>
    <t>５泊</t>
    <rPh sb="1" eb="2">
      <t>ハク</t>
    </rPh>
    <phoneticPr fontId="2"/>
  </si>
  <si>
    <t>４泊</t>
    <rPh sb="1" eb="2">
      <t>ハク</t>
    </rPh>
    <phoneticPr fontId="2"/>
  </si>
  <si>
    <t>３泊</t>
    <rPh sb="1" eb="2">
      <t>ハク</t>
    </rPh>
    <phoneticPr fontId="2"/>
  </si>
  <si>
    <t>２泊</t>
    <rPh sb="1" eb="2">
      <t>ハク</t>
    </rPh>
    <phoneticPr fontId="2"/>
  </si>
  <si>
    <t>１泊</t>
    <rPh sb="1" eb="2">
      <t>ハク</t>
    </rPh>
    <phoneticPr fontId="2"/>
  </si>
  <si>
    <t>一部免除料金</t>
    <rPh sb="0" eb="6">
      <t>イチブメンジョリョウキン</t>
    </rPh>
    <phoneticPr fontId="1"/>
  </si>
  <si>
    <t>規定料金</t>
    <rPh sb="0" eb="4">
      <t>キテイリョウキン</t>
    </rPh>
    <phoneticPr fontId="2"/>
  </si>
  <si>
    <t>施設使用料</t>
    <rPh sb="0" eb="5">
      <t>シセツシヨウリョウ</t>
    </rPh>
    <phoneticPr fontId="2"/>
  </si>
  <si>
    <t>小学生～高校生</t>
    <rPh sb="0" eb="3">
      <t>ショウガクセイ</t>
    </rPh>
    <rPh sb="4" eb="7">
      <t>コウコウセイ</t>
    </rPh>
    <phoneticPr fontId="2"/>
  </si>
  <si>
    <t>７日目</t>
    <rPh sb="1" eb="3">
      <t>ニチメ</t>
    </rPh>
    <phoneticPr fontId="2"/>
  </si>
  <si>
    <t>６日目</t>
    <rPh sb="1" eb="3">
      <t>ニチメ</t>
    </rPh>
    <phoneticPr fontId="2"/>
  </si>
  <si>
    <t>５日目</t>
    <rPh sb="1" eb="3">
      <t>ニチメ</t>
    </rPh>
    <phoneticPr fontId="2"/>
  </si>
  <si>
    <t>４日目</t>
    <rPh sb="1" eb="3">
      <t>ニチメ</t>
    </rPh>
    <phoneticPr fontId="2"/>
  </si>
  <si>
    <t>３日目</t>
    <rPh sb="1" eb="3">
      <t>ニチメ</t>
    </rPh>
    <phoneticPr fontId="2"/>
  </si>
  <si>
    <t>２日目</t>
    <rPh sb="1" eb="3">
      <t>ニチメ</t>
    </rPh>
    <phoneticPr fontId="2"/>
  </si>
  <si>
    <t>１日目</t>
    <rPh sb="1" eb="3">
      <t>ニチメ</t>
    </rPh>
    <phoneticPr fontId="2"/>
  </si>
  <si>
    <t>【女性】日別日帰り人数</t>
    <rPh sb="1" eb="3">
      <t>ジョセイ</t>
    </rPh>
    <rPh sb="4" eb="6">
      <t>ニチベツ</t>
    </rPh>
    <rPh sb="6" eb="8">
      <t>ヒガエ</t>
    </rPh>
    <rPh sb="9" eb="10">
      <t>ニン</t>
    </rPh>
    <rPh sb="10" eb="11">
      <t>スウ</t>
    </rPh>
    <phoneticPr fontId="2"/>
  </si>
  <si>
    <t>【女性】日別宿泊者人数</t>
    <rPh sb="1" eb="3">
      <t>ジョセイ</t>
    </rPh>
    <rPh sb="4" eb="5">
      <t>ヒ</t>
    </rPh>
    <rPh sb="5" eb="6">
      <t>ベツ</t>
    </rPh>
    <rPh sb="6" eb="8">
      <t>シュクハク</t>
    </rPh>
    <rPh sb="8" eb="9">
      <t>シャ</t>
    </rPh>
    <rPh sb="9" eb="11">
      <t>ニンズウ</t>
    </rPh>
    <phoneticPr fontId="2"/>
  </si>
  <si>
    <t>【男性】日別日帰り人数</t>
    <rPh sb="1" eb="3">
      <t>ダンセイ</t>
    </rPh>
    <rPh sb="4" eb="6">
      <t>ニチベツ</t>
    </rPh>
    <rPh sb="6" eb="8">
      <t>ヒガエ</t>
    </rPh>
    <rPh sb="9" eb="10">
      <t>ニン</t>
    </rPh>
    <rPh sb="10" eb="11">
      <t>スウ</t>
    </rPh>
    <phoneticPr fontId="2"/>
  </si>
  <si>
    <t>【男性】日別宿泊者人数</t>
    <rPh sb="1" eb="3">
      <t>ダンセイ</t>
    </rPh>
    <rPh sb="4" eb="5">
      <t>ヒ</t>
    </rPh>
    <rPh sb="5" eb="6">
      <t>ベツ</t>
    </rPh>
    <rPh sb="6" eb="8">
      <t>シュクハク</t>
    </rPh>
    <rPh sb="8" eb="9">
      <t>シャ</t>
    </rPh>
    <rPh sb="9" eb="11">
      <t>ニンズウ</t>
    </rPh>
    <phoneticPr fontId="2"/>
  </si>
  <si>
    <t>１．「施設使用料」と「体験活動費」請求書の分割を希望しますか
　　　　　　　　　　　　　　　　　　　　　　　　　　　　　※注１</t>
    <rPh sb="3" eb="8">
      <t>シセツシヨウリョウ</t>
    </rPh>
    <rPh sb="11" eb="16">
      <t>タイケンカツドウヒ</t>
    </rPh>
    <rPh sb="17" eb="20">
      <t>セイキュウショ</t>
    </rPh>
    <rPh sb="21" eb="23">
      <t>ブンカツ</t>
    </rPh>
    <rPh sb="24" eb="26">
      <t>キボウ</t>
    </rPh>
    <rPh sb="61" eb="62">
      <t>チュウ</t>
    </rPh>
    <phoneticPr fontId="2"/>
  </si>
  <si>
    <t>いいえ</t>
    <phoneticPr fontId="2"/>
  </si>
  <si>
    <t>はい</t>
    <phoneticPr fontId="2"/>
  </si>
  <si>
    <t>確認事項</t>
    <rPh sb="0" eb="4">
      <t>カクニンジコウ</t>
    </rPh>
    <phoneticPr fontId="2"/>
  </si>
  <si>
    <t>　　／　　AM　・　PM　　　　　</t>
    <phoneticPr fontId="2"/>
  </si>
  <si>
    <t>さんへ確認</t>
    <rPh sb="3" eb="5">
      <t>カクニン</t>
    </rPh>
    <phoneticPr fontId="2"/>
  </si>
  <si>
    <t>）レストランの</t>
    <phoneticPr fontId="2"/>
  </si>
  <si>
    <t>/</t>
    <phoneticPr fontId="2"/>
  </si>
  <si>
    <t>（</t>
    <phoneticPr fontId="2"/>
  </si>
  <si>
    <t>　　／　　AM　・　PM　　　　　艇</t>
    <rPh sb="17" eb="18">
      <t>テイ</t>
    </rPh>
    <phoneticPr fontId="2"/>
  </si>
  <si>
    <t>カッター研修</t>
    <rPh sb="4" eb="6">
      <t>ケンシュウ</t>
    </rPh>
    <phoneticPr fontId="2"/>
  </si>
  <si>
    <t xml:space="preserve">利用期間中に使用したシーツの合計組数
</t>
    <rPh sb="0" eb="2">
      <t>リヨウ</t>
    </rPh>
    <rPh sb="2" eb="4">
      <t>キカン</t>
    </rPh>
    <rPh sb="4" eb="5">
      <t>ナカ</t>
    </rPh>
    <rPh sb="6" eb="8">
      <t>シヨウ</t>
    </rPh>
    <rPh sb="14" eb="16">
      <t>ゴウケイ</t>
    </rPh>
    <rPh sb="16" eb="18">
      <t>クミスウ</t>
    </rPh>
    <phoneticPr fontId="2"/>
  </si>
  <si>
    <t>カッター・カヌー・水泳・野外炊事研修
実施予定日</t>
    <rPh sb="9" eb="11">
      <t>スイエイ</t>
    </rPh>
    <rPh sb="12" eb="16">
      <t>ヤガイスイジ</t>
    </rPh>
    <rPh sb="16" eb="18">
      <t>ケンシュウ</t>
    </rPh>
    <rPh sb="19" eb="21">
      <t>ジッシ</t>
    </rPh>
    <rPh sb="21" eb="24">
      <t>ヨテイビ</t>
    </rPh>
    <phoneticPr fontId="2"/>
  </si>
  <si>
    <t>シーツ使用組数</t>
    <rPh sb="3" eb="5">
      <t>シヨウ</t>
    </rPh>
    <rPh sb="5" eb="7">
      <t>クミスウ</t>
    </rPh>
    <phoneticPr fontId="2"/>
  </si>
  <si>
    <r>
      <t>　</t>
    </r>
    <r>
      <rPr>
        <b/>
        <sz val="14"/>
        <rFont val="ＭＳ Ｐゴシック"/>
        <family val="3"/>
        <charset val="128"/>
      </rPr>
      <t>A＋B＋C＋D　</t>
    </r>
    <r>
      <rPr>
        <sz val="14"/>
        <rFont val="ＭＳ Ｐゴシック"/>
        <family val="3"/>
        <charset val="128"/>
      </rPr>
      <t>合　計</t>
    </r>
    <rPh sb="9" eb="10">
      <t>ゴウ</t>
    </rPh>
    <rPh sb="11" eb="12">
      <t>ケイ</t>
    </rPh>
    <phoneticPr fontId="2"/>
  </si>
  <si>
    <r>
      <t>　</t>
    </r>
    <r>
      <rPr>
        <b/>
        <sz val="12"/>
        <rFont val="HG丸ｺﾞｼｯｸM-PRO"/>
        <family val="3"/>
        <charset val="128"/>
      </rPr>
      <t>A</t>
    </r>
    <r>
      <rPr>
        <sz val="12"/>
        <rFont val="HG丸ｺﾞｼｯｸM-PRO"/>
        <family val="3"/>
        <charset val="128"/>
      </rPr>
      <t>　　　小　計</t>
    </r>
    <rPh sb="5" eb="6">
      <t>ショウ</t>
    </rPh>
    <rPh sb="7" eb="8">
      <t>ケイ</t>
    </rPh>
    <phoneticPr fontId="2"/>
  </si>
  <si>
    <t>その他の学生</t>
  </si>
  <si>
    <t>日帰り</t>
    <rPh sb="0" eb="2">
      <t>ヒガエ</t>
    </rPh>
    <phoneticPr fontId="2"/>
  </si>
  <si>
    <t>宿　泊</t>
    <rPh sb="0" eb="1">
      <t>ヤド</t>
    </rPh>
    <rPh sb="2" eb="3">
      <t>ハク</t>
    </rPh>
    <phoneticPr fontId="2"/>
  </si>
  <si>
    <t>特別支援学校生</t>
    <rPh sb="0" eb="2">
      <t>トクベツ</t>
    </rPh>
    <rPh sb="2" eb="4">
      <t>シエン</t>
    </rPh>
    <rPh sb="4" eb="6">
      <t>ガッコウ</t>
    </rPh>
    <rPh sb="6" eb="7">
      <t>セイ</t>
    </rPh>
    <phoneticPr fontId="2"/>
  </si>
  <si>
    <t>専修学校生、専門学校生</t>
    <rPh sb="6" eb="8">
      <t>センモン</t>
    </rPh>
    <phoneticPr fontId="2"/>
  </si>
  <si>
    <r>
      <t>　</t>
    </r>
    <r>
      <rPr>
        <b/>
        <sz val="12"/>
        <rFont val="HG丸ｺﾞｼｯｸM-PRO"/>
        <family val="3"/>
        <charset val="128"/>
      </rPr>
      <t>D</t>
    </r>
    <r>
      <rPr>
        <sz val="12"/>
        <rFont val="HG丸ｺﾞｼｯｸM-PRO"/>
        <family val="3"/>
        <charset val="128"/>
      </rPr>
      <t>　カメラマン・ドライバー</t>
    </r>
    <phoneticPr fontId="2"/>
  </si>
  <si>
    <r>
      <t>　</t>
    </r>
    <r>
      <rPr>
        <b/>
        <sz val="12"/>
        <rFont val="HG丸ｺﾞｼｯｸM-PRO"/>
        <family val="3"/>
        <charset val="128"/>
      </rPr>
      <t>C</t>
    </r>
    <r>
      <rPr>
        <sz val="12"/>
        <rFont val="HG丸ｺﾞｼｯｸM-PRO"/>
        <family val="3"/>
        <charset val="128"/>
      </rPr>
      <t>　指導員・引率者</t>
    </r>
    <rPh sb="3" eb="5">
      <t>シドウ</t>
    </rPh>
    <rPh sb="5" eb="6">
      <t>イン</t>
    </rPh>
    <rPh sb="7" eb="10">
      <t>インソツシャ</t>
    </rPh>
    <phoneticPr fontId="2"/>
  </si>
  <si>
    <t>大学生、短期大学生、
高等専門学校生</t>
    <phoneticPr fontId="2"/>
  </si>
  <si>
    <t>中等教育学校生</t>
  </si>
  <si>
    <t>③【指導員・関係者】
　※研修生に該当しない</t>
    <rPh sb="2" eb="5">
      <t>シドウイン</t>
    </rPh>
    <rPh sb="6" eb="9">
      <t>カンケイシャ</t>
    </rPh>
    <rPh sb="13" eb="16">
      <t>ケンシュウセイ</t>
    </rPh>
    <rPh sb="17" eb="19">
      <t>ガイトウ</t>
    </rPh>
    <phoneticPr fontId="2"/>
  </si>
  <si>
    <t>高校生</t>
    <phoneticPr fontId="2"/>
  </si>
  <si>
    <t>中学生</t>
  </si>
  <si>
    <r>
      <t>　</t>
    </r>
    <r>
      <rPr>
        <b/>
        <sz val="12"/>
        <rFont val="HG丸ｺﾞｼｯｸM-PRO"/>
        <family val="3"/>
        <charset val="128"/>
      </rPr>
      <t>B</t>
    </r>
    <r>
      <rPr>
        <sz val="12"/>
        <rFont val="HG丸ｺﾞｼｯｸM-PRO"/>
        <family val="3"/>
        <charset val="128"/>
      </rPr>
      <t>　　　小　計</t>
    </r>
    <rPh sb="5" eb="6">
      <t>ショウ</t>
    </rPh>
    <rPh sb="7" eb="8">
      <t>ケイ</t>
    </rPh>
    <phoneticPr fontId="2"/>
  </si>
  <si>
    <t>小学生</t>
  </si>
  <si>
    <t>３０歳以上</t>
    <rPh sb="2" eb="3">
      <t>サイ</t>
    </rPh>
    <rPh sb="3" eb="5">
      <t>イジョウ</t>
    </rPh>
    <phoneticPr fontId="2"/>
  </si>
  <si>
    <t>２９歳以下</t>
    <rPh sb="2" eb="3">
      <t>サイ</t>
    </rPh>
    <rPh sb="3" eb="5">
      <t>イカ</t>
    </rPh>
    <phoneticPr fontId="2"/>
  </si>
  <si>
    <t>②【社会人研修生
　　　　（①③以外）】</t>
    <rPh sb="2" eb="4">
      <t>シャカイ</t>
    </rPh>
    <rPh sb="4" eb="5">
      <t>ジン</t>
    </rPh>
    <rPh sb="5" eb="8">
      <t>ケンシュウセイ</t>
    </rPh>
    <rPh sb="16" eb="18">
      <t>イガイ</t>
    </rPh>
    <phoneticPr fontId="2"/>
  </si>
  <si>
    <t>①【研修生
（児童・生徒・学生）】</t>
    <rPh sb="2" eb="5">
      <t>ケンシュウセイ</t>
    </rPh>
    <rPh sb="7" eb="9">
      <t>ジドウ</t>
    </rPh>
    <rPh sb="10" eb="12">
      <t>セイト</t>
    </rPh>
    <rPh sb="13" eb="15">
      <t>ガクセイ</t>
    </rPh>
    <phoneticPr fontId="2"/>
  </si>
  <si>
    <t>　利用期間中に最大人員となる日付の人員を記入してください。</t>
    <rPh sb="1" eb="3">
      <t>リヨウ</t>
    </rPh>
    <rPh sb="3" eb="5">
      <t>キカン</t>
    </rPh>
    <rPh sb="5" eb="6">
      <t>チュウ</t>
    </rPh>
    <rPh sb="7" eb="9">
      <t>サイダイ</t>
    </rPh>
    <rPh sb="9" eb="11">
      <t>ジンイン</t>
    </rPh>
    <rPh sb="14" eb="16">
      <t>ヒヅケ</t>
    </rPh>
    <rPh sb="17" eb="19">
      <t>ジンイン</t>
    </rPh>
    <rPh sb="20" eb="22">
      <t>キニュウ</t>
    </rPh>
    <phoneticPr fontId="2"/>
  </si>
  <si>
    <t>類型別人員</t>
    <rPh sb="0" eb="2">
      <t>ルイケイ</t>
    </rPh>
    <rPh sb="2" eb="3">
      <t>ベツ</t>
    </rPh>
    <rPh sb="3" eb="5">
      <t>ジンイン</t>
    </rPh>
    <phoneticPr fontId="2"/>
  </si>
  <si>
    <t>&gt;</t>
    <phoneticPr fontId="2"/>
  </si>
  <si>
    <t>&lt;</t>
    <phoneticPr fontId="2"/>
  </si>
  <si>
    <t>利用期間</t>
    <rPh sb="0" eb="2">
      <t>リヨウ</t>
    </rPh>
    <rPh sb="2" eb="4">
      <t>キカン</t>
    </rPh>
    <phoneticPr fontId="2"/>
  </si>
  <si>
    <t>】</t>
    <phoneticPr fontId="2"/>
  </si>
  <si>
    <t>滞在時緊急連絡先【携帯電話番号：</t>
    <phoneticPr fontId="2"/>
  </si>
  <si>
    <t>窓口担当者氏名</t>
    <rPh sb="0" eb="2">
      <t>マドグチ</t>
    </rPh>
    <rPh sb="2" eb="4">
      <t>タントウ</t>
    </rPh>
    <rPh sb="4" eb="5">
      <t>シャ</t>
    </rPh>
    <rPh sb="5" eb="7">
      <t>シメイ</t>
    </rPh>
    <phoneticPr fontId="2"/>
  </si>
  <si>
    <t>研修会名</t>
    <rPh sb="0" eb="3">
      <t>ケンシュウカイ</t>
    </rPh>
    <rPh sb="3" eb="4">
      <t>メイ</t>
    </rPh>
    <phoneticPr fontId="2"/>
  </si>
  <si>
    <t>利用団体名</t>
    <rPh sb="0" eb="2">
      <t>リヨウ</t>
    </rPh>
    <rPh sb="2" eb="4">
      <t>ダンタイ</t>
    </rPh>
    <rPh sb="4" eb="5">
      <t>メイ</t>
    </rPh>
    <phoneticPr fontId="2"/>
  </si>
  <si>
    <t>教育事業（有料）</t>
    <rPh sb="0" eb="2">
      <t>キョウイク</t>
    </rPh>
    <rPh sb="2" eb="4">
      <t>ジギョウ</t>
    </rPh>
    <rPh sb="5" eb="7">
      <t>ユウリョウ</t>
    </rPh>
    <phoneticPr fontId="2"/>
  </si>
  <si>
    <t>教育事業（無料）</t>
    <rPh sb="0" eb="2">
      <t>キョウイク</t>
    </rPh>
    <rPh sb="2" eb="4">
      <t>ジギョウ</t>
    </rPh>
    <rPh sb="5" eb="7">
      <t>ムリョウ</t>
    </rPh>
    <phoneticPr fontId="2"/>
  </si>
  <si>
    <t>一般</t>
    <rPh sb="0" eb="2">
      <t>イッパン</t>
    </rPh>
    <phoneticPr fontId="2"/>
  </si>
  <si>
    <t>青少年</t>
    <rPh sb="0" eb="3">
      <t>セイショウネン</t>
    </rPh>
    <phoneticPr fontId="2"/>
  </si>
  <si>
    <t>利用コード</t>
    <rPh sb="0" eb="2">
      <t>リヨウ</t>
    </rPh>
    <phoneticPr fontId="2"/>
  </si>
  <si>
    <t>キャンプ場</t>
    <rPh sb="4" eb="5">
      <t>ジョウ</t>
    </rPh>
    <phoneticPr fontId="2"/>
  </si>
  <si>
    <t>本館</t>
    <rPh sb="0" eb="2">
      <t>ホンカン</t>
    </rPh>
    <phoneticPr fontId="2"/>
  </si>
  <si>
    <t>利用区分</t>
    <rPh sb="0" eb="2">
      <t>リヨウ</t>
    </rPh>
    <rPh sb="2" eb="4">
      <t>クブン</t>
    </rPh>
    <phoneticPr fontId="2"/>
  </si>
  <si>
    <t>宿泊</t>
    <rPh sb="0" eb="2">
      <t>シュクハク</t>
    </rPh>
    <phoneticPr fontId="2"/>
  </si>
  <si>
    <t>利用形態</t>
    <rPh sb="0" eb="2">
      <t>リヨウ</t>
    </rPh>
    <rPh sb="2" eb="4">
      <t>ケイタイ</t>
    </rPh>
    <phoneticPr fontId="2"/>
  </si>
  <si>
    <t>【</t>
    <phoneticPr fontId="2"/>
  </si>
  <si>
    <t>利用番号</t>
    <rPh sb="0" eb="2">
      <t>リヨウ</t>
    </rPh>
    <rPh sb="2" eb="4">
      <t>バンゴウ</t>
    </rPh>
    <phoneticPr fontId="2"/>
  </si>
  <si>
    <t>団体番号</t>
    <rPh sb="0" eb="2">
      <t>ダンタイ</t>
    </rPh>
    <rPh sb="2" eb="4">
      <t>バンゴウ</t>
    </rPh>
    <phoneticPr fontId="2"/>
  </si>
  <si>
    <t>この書類を基に，施設使用料や体験活動費の請求書が作成されます。</t>
    <rPh sb="2" eb="4">
      <t>ショルイ</t>
    </rPh>
    <rPh sb="5" eb="6">
      <t>モト</t>
    </rPh>
    <rPh sb="8" eb="13">
      <t>シセツシヨウリョウ</t>
    </rPh>
    <rPh sb="14" eb="18">
      <t>タイケンカツドウ</t>
    </rPh>
    <rPh sb="18" eb="19">
      <t>ヒ</t>
    </rPh>
    <rPh sb="20" eb="23">
      <t>セイキュウショ</t>
    </rPh>
    <rPh sb="24" eb="26">
      <t>サクセイ</t>
    </rPh>
    <phoneticPr fontId="2"/>
  </si>
  <si>
    <t>入所時に事務室まで提出ください。</t>
    <rPh sb="0" eb="2">
      <t>ニュウショ</t>
    </rPh>
    <rPh sb="2" eb="3">
      <t>ジ</t>
    </rPh>
    <rPh sb="4" eb="7">
      <t>ジムシツ</t>
    </rPh>
    <rPh sb="9" eb="11">
      <t>テイシュツ</t>
    </rPh>
    <phoneticPr fontId="2"/>
  </si>
  <si>
    <t>　</t>
    <phoneticPr fontId="1"/>
  </si>
  <si>
    <t>幼児
（年少未満）</t>
    <rPh sb="0" eb="2">
      <t>ヨウジ</t>
    </rPh>
    <rPh sb="4" eb="8">
      <t>ネンショウミマン</t>
    </rPh>
    <phoneticPr fontId="1"/>
  </si>
  <si>
    <t>幼児
（年少～年長）</t>
    <rPh sb="0" eb="2">
      <t>ヨウジ</t>
    </rPh>
    <rPh sb="4" eb="6">
      <t>ネンショウ</t>
    </rPh>
    <rPh sb="7" eb="9">
      <t>ネンチョウ</t>
    </rPh>
    <phoneticPr fontId="1"/>
  </si>
  <si>
    <t>＝</t>
  </si>
  <si>
    <t>×</t>
  </si>
  <si>
    <t>年少～年長【当該年度で４歳～６歳まで】</t>
    <rPh sb="0" eb="2">
      <t>ネンショウ</t>
    </rPh>
    <rPh sb="3" eb="5">
      <t>ネンチョウ</t>
    </rPh>
    <rPh sb="6" eb="10">
      <t>トウガイネンド</t>
    </rPh>
    <rPh sb="12" eb="13">
      <t>サイ</t>
    </rPh>
    <rPh sb="15" eb="16">
      <t>サイ</t>
    </rPh>
    <phoneticPr fontId="2"/>
  </si>
  <si>
    <t>年少未満【当該年度で３歳まで】</t>
    <rPh sb="0" eb="4">
      <t>ネンショウミマン</t>
    </rPh>
    <rPh sb="5" eb="9">
      <t>トウガイネンド</t>
    </rPh>
    <rPh sb="11" eb="12">
      <t>サイ</t>
    </rPh>
    <phoneticPr fontId="2"/>
  </si>
  <si>
    <t>幼児（年少未満）</t>
    <rPh sb="0" eb="2">
      <t>ヨウジ</t>
    </rPh>
    <rPh sb="3" eb="7">
      <t>ネンショウミマン</t>
    </rPh>
    <phoneticPr fontId="1"/>
  </si>
  <si>
    <t>幼児（年少以上）</t>
    <rPh sb="0" eb="2">
      <t>ヨウジ</t>
    </rPh>
    <rPh sb="5" eb="7">
      <t>イジョウ</t>
    </rPh>
    <phoneticPr fontId="1"/>
  </si>
  <si>
    <t>利用者名簿
　引率者（日帰り）</t>
    <rPh sb="0" eb="3">
      <t>リヨウシャ</t>
    </rPh>
    <rPh sb="3" eb="5">
      <t>メイボ</t>
    </rPh>
    <rPh sb="7" eb="10">
      <t>インソツシャ</t>
    </rPh>
    <rPh sb="11" eb="13">
      <t>ヒガエ</t>
    </rPh>
    <phoneticPr fontId="1"/>
  </si>
  <si>
    <t>日別日帰り者数</t>
    <rPh sb="0" eb="1">
      <t>ヒ</t>
    </rPh>
    <rPh sb="1" eb="2">
      <t>ベツ</t>
    </rPh>
    <rPh sb="2" eb="4">
      <t>ヒガエ</t>
    </rPh>
    <rPh sb="5" eb="6">
      <t>シャ</t>
    </rPh>
    <rPh sb="6" eb="7">
      <t>スウ</t>
    </rPh>
    <phoneticPr fontId="1"/>
  </si>
  <si>
    <t>日別日帰り者数</t>
    <rPh sb="0" eb="2">
      <t>ヒベツ</t>
    </rPh>
    <rPh sb="2" eb="4">
      <t>ヒガエ</t>
    </rPh>
    <rPh sb="5" eb="6">
      <t>シャ</t>
    </rPh>
    <rPh sb="6" eb="7">
      <t>スウ</t>
    </rPh>
    <phoneticPr fontId="1"/>
  </si>
  <si>
    <t xml:space="preserve">４．宿泊棟の個室の部屋の鍵を希望しますか </t>
    <rPh sb="2" eb="5">
      <t>シュクハクトウ</t>
    </rPh>
    <rPh sb="6" eb="8">
      <t>コシツ</t>
    </rPh>
    <rPh sb="9" eb="11">
      <t>ヘヤ</t>
    </rPh>
    <rPh sb="12" eb="13">
      <t>カギ</t>
    </rPh>
    <rPh sb="14" eb="16">
      <t>キボウ</t>
    </rPh>
    <phoneticPr fontId="2"/>
  </si>
  <si>
    <t>５．個別入浴対応（G6での入浴）を希望しますか</t>
    <rPh sb="2" eb="8">
      <t>コベツニュウヨクタイオウ</t>
    </rPh>
    <rPh sb="13" eb="15">
      <t>ニュウヨク</t>
    </rPh>
    <rPh sb="17" eb="19">
      <t>キボウ</t>
    </rPh>
    <phoneticPr fontId="2"/>
  </si>
  <si>
    <t>６．引率者の入浴時間（２２：００～２２：３０）延長を希望しますか</t>
    <rPh sb="2" eb="5">
      <t>インソツシャ</t>
    </rPh>
    <rPh sb="6" eb="10">
      <t>ニュウヨクジカン</t>
    </rPh>
    <rPh sb="23" eb="25">
      <t>エンチョウ</t>
    </rPh>
    <rPh sb="26" eb="28">
      <t>キボウ</t>
    </rPh>
    <phoneticPr fontId="2"/>
  </si>
  <si>
    <t>２.「施設使用料」請求書の分割を希望しますか　　　　　　  　※注２</t>
    <rPh sb="3" eb="8">
      <t>シセツシヨウリョウ</t>
    </rPh>
    <rPh sb="9" eb="12">
      <t>セイキュウショ</t>
    </rPh>
    <rPh sb="13" eb="15">
      <t>ブンカツ</t>
    </rPh>
    <rPh sb="16" eb="18">
      <t>キボウ</t>
    </rPh>
    <rPh sb="32" eb="33">
      <t>チュウ</t>
    </rPh>
    <phoneticPr fontId="2"/>
  </si>
  <si>
    <t>利用団体票（学校以外の団体用）</t>
    <rPh sb="0" eb="2">
      <t>リヨウ</t>
    </rPh>
    <rPh sb="2" eb="4">
      <t>ダンタイ</t>
    </rPh>
    <rPh sb="4" eb="5">
      <t>ヒョウ</t>
    </rPh>
    <rPh sb="6" eb="10">
      <t>ガッコウイガイ</t>
    </rPh>
    <rPh sb="11" eb="14">
      <t>ダンタイヨウ</t>
    </rPh>
    <phoneticPr fontId="2"/>
  </si>
  <si>
    <r>
      <rPr>
        <b/>
        <sz val="20"/>
        <color rgb="FFFF0000"/>
        <rFont val="HG丸ｺﾞｼｯｸM-PRO"/>
        <family val="3"/>
        <charset val="128"/>
      </rPr>
      <t>表面のみ</t>
    </r>
    <r>
      <rPr>
        <b/>
        <sz val="14"/>
        <color rgb="FFFF0000"/>
        <rFont val="HG丸ｺﾞｼｯｸM-PRO"/>
        <family val="3"/>
        <charset val="128"/>
      </rPr>
      <t>ご記入ください。裏面は、受付時に使用します。</t>
    </r>
    <rPh sb="0" eb="2">
      <t>オモテメン</t>
    </rPh>
    <rPh sb="5" eb="7">
      <t>キニュウ</t>
    </rPh>
    <rPh sb="12" eb="14">
      <t>リメン</t>
    </rPh>
    <rPh sb="16" eb="19">
      <t>ウケツケジ</t>
    </rPh>
    <rPh sb="20" eb="22">
      <t>シヨウ</t>
    </rPh>
    <phoneticPr fontId="1"/>
  </si>
  <si>
    <r>
      <t>利用者名簿をご記入の上、</t>
    </r>
    <r>
      <rPr>
        <b/>
        <sz val="20"/>
        <color rgb="FFFF0000"/>
        <rFont val="HG丸ｺﾞｼｯｸM-PRO"/>
        <family val="3"/>
        <charset val="128"/>
      </rPr>
      <t>両面印刷</t>
    </r>
    <r>
      <rPr>
        <b/>
        <sz val="14"/>
        <color rgb="FFFF0000"/>
        <rFont val="HG丸ｺﾞｼｯｸM-PRO"/>
        <family val="3"/>
        <charset val="128"/>
      </rPr>
      <t>でお持ちください。</t>
    </r>
    <rPh sb="0" eb="3">
      <t>リヨウシャ</t>
    </rPh>
    <rPh sb="3" eb="5">
      <t>メイボ</t>
    </rPh>
    <rPh sb="7" eb="9">
      <t>キニュウ</t>
    </rPh>
    <rPh sb="10" eb="11">
      <t>ウエ</t>
    </rPh>
    <rPh sb="12" eb="16">
      <t>リョウメンインサツ</t>
    </rPh>
    <rPh sb="18" eb="19">
      <t>モ</t>
    </rPh>
    <phoneticPr fontId="1"/>
  </si>
  <si>
    <t>３．一部免除申請書を提出しましたか　　　　　　　　　　　  ※注３</t>
    <rPh sb="2" eb="4">
      <t>イチブ</t>
    </rPh>
    <rPh sb="4" eb="6">
      <t>メンジョ</t>
    </rPh>
    <rPh sb="6" eb="9">
      <t>シンセイショ</t>
    </rPh>
    <rPh sb="10" eb="12">
      <t>テイシュツ</t>
    </rPh>
    <rPh sb="31" eb="32">
      <t>チュウ</t>
    </rPh>
    <phoneticPr fontId="2"/>
  </si>
  <si>
    <t>24000円</t>
    <rPh sb="5" eb="6">
      <t>エン</t>
    </rPh>
    <phoneticPr fontId="1"/>
  </si>
  <si>
    <r>
      <t>利用者名簿
　</t>
    </r>
    <r>
      <rPr>
        <u val="double"/>
        <sz val="18"/>
        <color theme="1"/>
        <rFont val="游ゴシック"/>
        <family val="3"/>
        <charset val="128"/>
        <scheme val="minor"/>
      </rPr>
      <t>研修生（宿泊）</t>
    </r>
    <rPh sb="0" eb="3">
      <t>リヨウシャ</t>
    </rPh>
    <rPh sb="3" eb="5">
      <t>メイボ</t>
    </rPh>
    <rPh sb="7" eb="10">
      <t>ケンシュウセイ</t>
    </rPh>
    <rPh sb="11" eb="13">
      <t>シュクハク</t>
    </rPh>
    <phoneticPr fontId="1"/>
  </si>
  <si>
    <r>
      <t>利用者名簿
　</t>
    </r>
    <r>
      <rPr>
        <u val="double"/>
        <sz val="18"/>
        <color theme="1"/>
        <rFont val="游ゴシック"/>
        <family val="3"/>
        <charset val="128"/>
        <scheme val="minor"/>
      </rPr>
      <t>研修生（日帰り）</t>
    </r>
    <rPh sb="0" eb="3">
      <t>リヨウシャ</t>
    </rPh>
    <rPh sb="3" eb="5">
      <t>メイボ</t>
    </rPh>
    <rPh sb="7" eb="10">
      <t>ケンシュウセイ</t>
    </rPh>
    <rPh sb="11" eb="13">
      <t>ヒガエ</t>
    </rPh>
    <phoneticPr fontId="1"/>
  </si>
  <si>
    <r>
      <t>利用者名簿
　</t>
    </r>
    <r>
      <rPr>
        <u val="double"/>
        <sz val="12.25"/>
        <color theme="1"/>
        <rFont val="游ゴシック"/>
        <family val="3"/>
        <charset val="128"/>
      </rPr>
      <t>研修生（日帰り）</t>
    </r>
  </si>
  <si>
    <t>健康状態調査票</t>
    <rPh sb="0" eb="1">
      <t>ケン</t>
    </rPh>
    <rPh sb="1" eb="2">
      <t>ヤスシ</t>
    </rPh>
    <rPh sb="2" eb="3">
      <t>ジョウ</t>
    </rPh>
    <rPh sb="3" eb="4">
      <t>タイ</t>
    </rPh>
    <rPh sb="4" eb="5">
      <t>チョウ</t>
    </rPh>
    <rPh sb="5" eb="6">
      <t>サ</t>
    </rPh>
    <rPh sb="6" eb="7">
      <t>ヒョウ</t>
    </rPh>
    <phoneticPr fontId="2"/>
  </si>
  <si>
    <t>次長</t>
    <rPh sb="0" eb="2">
      <t>ジチョウ</t>
    </rPh>
    <phoneticPr fontId="2"/>
  </si>
  <si>
    <t>団 体 名</t>
    <rPh sb="0" eb="1">
      <t>ダン</t>
    </rPh>
    <rPh sb="2" eb="3">
      <t>カラダ</t>
    </rPh>
    <rPh sb="4" eb="5">
      <t>ナ</t>
    </rPh>
    <phoneticPr fontId="2"/>
  </si>
  <si>
    <t>代表者名</t>
    <rPh sb="0" eb="3">
      <t>ダイヒョウシャ</t>
    </rPh>
    <rPh sb="3" eb="4">
      <t>メイ</t>
    </rPh>
    <phoneticPr fontId="2"/>
  </si>
  <si>
    <t>利用者数</t>
    <rPh sb="0" eb="3">
      <t>リヨウシャ</t>
    </rPh>
    <rPh sb="3" eb="4">
      <t>スウ</t>
    </rPh>
    <phoneticPr fontId="2"/>
  </si>
  <si>
    <t>保健担当者</t>
    <rPh sb="0" eb="2">
      <t>ホケン</t>
    </rPh>
    <rPh sb="2" eb="5">
      <t>タントウシャ</t>
    </rPh>
    <phoneticPr fontId="2"/>
  </si>
  <si>
    <t>氏名</t>
    <rPh sb="0" eb="1">
      <t>シ</t>
    </rPh>
    <rPh sb="1" eb="2">
      <t>メイ</t>
    </rPh>
    <phoneticPr fontId="2"/>
  </si>
  <si>
    <t>該当する者を選択してください。</t>
    <rPh sb="0" eb="2">
      <t>ガイトウ</t>
    </rPh>
    <rPh sb="4" eb="5">
      <t>モノ</t>
    </rPh>
    <rPh sb="6" eb="8">
      <t>センタク</t>
    </rPh>
    <phoneticPr fontId="2"/>
  </si>
  <si>
    <t>有</t>
    <rPh sb="0" eb="1">
      <t>アリ</t>
    </rPh>
    <phoneticPr fontId="2"/>
  </si>
  <si>
    <t>無</t>
    <rPh sb="0" eb="1">
      <t>ナ</t>
    </rPh>
    <phoneticPr fontId="2"/>
  </si>
  <si>
    <t>　　　　　　入所時の健康状態</t>
    <rPh sb="6" eb="8">
      <t>ニュウショ</t>
    </rPh>
    <rPh sb="8" eb="9">
      <t>ジ</t>
    </rPh>
    <rPh sb="10" eb="12">
      <t>ケンコウ</t>
    </rPh>
    <rPh sb="12" eb="14">
      <t>ジョウタイ</t>
    </rPh>
    <phoneticPr fontId="2"/>
  </si>
  <si>
    <t>氏　　　　　名</t>
    <rPh sb="0" eb="1">
      <t>シ</t>
    </rPh>
    <rPh sb="6" eb="7">
      <t>メイ</t>
    </rPh>
    <phoneticPr fontId="2"/>
  </si>
  <si>
    <t>救急用品の持参</t>
    <rPh sb="0" eb="2">
      <t>キュウキュウ</t>
    </rPh>
    <rPh sb="2" eb="4">
      <t>ヨウヒン</t>
    </rPh>
    <rPh sb="5" eb="7">
      <t>ジサン</t>
    </rPh>
    <phoneticPr fontId="2"/>
  </si>
  <si>
    <t>～</t>
    <phoneticPr fontId="1"/>
  </si>
  <si>
    <t>症状</t>
    <rPh sb="0" eb="2">
      <t>ショウジョウ</t>
    </rPh>
    <phoneticPr fontId="1"/>
  </si>
  <si>
    <t>良好</t>
    <rPh sb="0" eb="2">
      <t>リョウコウ</t>
    </rPh>
    <phoneticPr fontId="2"/>
  </si>
  <si>
    <t>配慮を要する者がいる</t>
    <rPh sb="0" eb="2">
      <t>ハイリョ</t>
    </rPh>
    <rPh sb="3" eb="4">
      <t>ヨウ</t>
    </rPh>
    <rPh sb="6" eb="7">
      <t>モノ</t>
    </rPh>
    <phoneticPr fontId="2"/>
  </si>
  <si>
    <t>交流の家職員に伝えておきたい事情（持病等による救急車要請の可能性や配慮を要する症状等）がある場合は、
以下に記入してください。</t>
    <rPh sb="0" eb="2">
      <t>コウリュウ</t>
    </rPh>
    <rPh sb="3" eb="4">
      <t>イエ</t>
    </rPh>
    <rPh sb="4" eb="6">
      <t>ショクイン</t>
    </rPh>
    <rPh sb="7" eb="8">
      <t>ツタ</t>
    </rPh>
    <rPh sb="14" eb="16">
      <t>ジジョウ</t>
    </rPh>
    <rPh sb="17" eb="20">
      <t>ジビョウトウ</t>
    </rPh>
    <rPh sb="23" eb="26">
      <t>キュウキュウシャ</t>
    </rPh>
    <rPh sb="26" eb="28">
      <t>ヨウセイ</t>
    </rPh>
    <rPh sb="29" eb="32">
      <t>カノウセイ</t>
    </rPh>
    <rPh sb="33" eb="35">
      <t>ハイリョ</t>
    </rPh>
    <rPh sb="36" eb="37">
      <t>ヨウ</t>
    </rPh>
    <rPh sb="39" eb="41">
      <t>ショウジョウ</t>
    </rPh>
    <rPh sb="41" eb="42">
      <t>トウ</t>
    </rPh>
    <rPh sb="46" eb="48">
      <t>バアイ</t>
    </rPh>
    <rPh sb="51" eb="53">
      <t>イカ</t>
    </rPh>
    <rPh sb="54" eb="56">
      <t>キニュウ</t>
    </rPh>
    <phoneticPr fontId="1"/>
  </si>
  <si>
    <t xml:space="preserve">  </t>
    <phoneticPr fontId="1"/>
  </si>
  <si>
    <t>養護教諭・看護師・教諭・その他</t>
    <phoneticPr fontId="1"/>
  </si>
  <si>
    <t>カッター研修（社会人）</t>
    <rPh sb="4" eb="6">
      <t>ケンシュウ</t>
    </rPh>
    <rPh sb="7" eb="10">
      <t>シャカイジン</t>
    </rPh>
    <phoneticPr fontId="1"/>
  </si>
  <si>
    <t>艇</t>
    <rPh sb="0" eb="1">
      <t>テイ</t>
    </rPh>
    <phoneticPr fontId="1"/>
  </si>
  <si>
    <t>20000円</t>
    <rPh sb="5" eb="6">
      <t>エン</t>
    </rPh>
    <phoneticPr fontId="1"/>
  </si>
  <si>
    <r>
      <t>カッター研修</t>
    </r>
    <r>
      <rPr>
        <sz val="11"/>
        <rFont val="HG丸ｺﾞｼｯｸM-PRO"/>
        <family val="3"/>
        <charset val="128"/>
      </rPr>
      <t>（高校相当以上：１日）</t>
    </r>
    <rPh sb="4" eb="6">
      <t>ケンシュウ</t>
    </rPh>
    <rPh sb="7" eb="9">
      <t>コウコウ</t>
    </rPh>
    <rPh sb="9" eb="11">
      <t>ソウトウ</t>
    </rPh>
    <rPh sb="11" eb="13">
      <t>イジョウ</t>
    </rPh>
    <rPh sb="15" eb="16">
      <t>ニチ</t>
    </rPh>
    <phoneticPr fontId="1"/>
  </si>
  <si>
    <r>
      <t>カッター研修</t>
    </r>
    <r>
      <rPr>
        <sz val="11"/>
        <rFont val="HG丸ｺﾞｼｯｸM-PRO"/>
        <family val="3"/>
        <charset val="128"/>
      </rPr>
      <t>（社会人：１日）</t>
    </r>
    <rPh sb="4" eb="6">
      <t>ケンシュウ</t>
    </rPh>
    <rPh sb="7" eb="10">
      <t>シャカイジン</t>
    </rPh>
    <rPh sb="12" eb="13">
      <t>ニチ</t>
    </rPh>
    <phoneticPr fontId="1"/>
  </si>
  <si>
    <t>40000円</t>
    <rPh sb="5" eb="6">
      <t>エン</t>
    </rPh>
    <phoneticPr fontId="1"/>
  </si>
  <si>
    <t>使用料金</t>
    <rPh sb="0" eb="4">
      <t>シヨウリョウキン</t>
    </rPh>
    <phoneticPr fontId="1"/>
  </si>
  <si>
    <t>1630円</t>
    <rPh sb="4" eb="5">
      <t>エン</t>
    </rPh>
    <phoneticPr fontId="1"/>
  </si>
  <si>
    <t>×</t>
    <phoneticPr fontId="1"/>
  </si>
  <si>
    <t>　室</t>
    <rPh sb="1" eb="2">
      <t>シツ</t>
    </rPh>
    <phoneticPr fontId="1"/>
  </si>
  <si>
    <t>　泊</t>
    <rPh sb="1" eb="2">
      <t>ハク</t>
    </rPh>
    <phoneticPr fontId="1"/>
  </si>
  <si>
    <t>＝</t>
    <phoneticPr fontId="1"/>
  </si>
  <si>
    <t>　　　円</t>
    <rPh sb="3" eb="4">
      <t>エン</t>
    </rPh>
    <phoneticPr fontId="1"/>
  </si>
  <si>
    <t>野外炊事研修（研修生）</t>
    <rPh sb="0" eb="4">
      <t>ヤガイスイジ</t>
    </rPh>
    <rPh sb="4" eb="6">
      <t>ケンシュウ</t>
    </rPh>
    <rPh sb="7" eb="10">
      <t>ケンシュウセイ</t>
    </rPh>
    <phoneticPr fontId="2"/>
  </si>
  <si>
    <t>水　泳　研修（研修生）</t>
    <rPh sb="0" eb="1">
      <t>スイ</t>
    </rPh>
    <rPh sb="2" eb="3">
      <t>エイ</t>
    </rPh>
    <rPh sb="4" eb="6">
      <t>ケンシュウ</t>
    </rPh>
    <rPh sb="7" eb="10">
      <t>ケンシュウセイ</t>
    </rPh>
    <phoneticPr fontId="2"/>
  </si>
  <si>
    <t>カ ヌ ー 研修（研修生）</t>
    <rPh sb="6" eb="8">
      <t>ケンシュウ</t>
    </rPh>
    <rPh sb="9" eb="12">
      <t>ケンシュウセイ</t>
    </rPh>
    <phoneticPr fontId="2"/>
  </si>
  <si>
    <t>主幹</t>
    <rPh sb="0" eb="2">
      <t>シュカン</t>
    </rPh>
    <phoneticPr fontId="2"/>
  </si>
  <si>
    <t>事業推進係長</t>
    <rPh sb="0" eb="2">
      <t>ジギョウ</t>
    </rPh>
    <rPh sb="2" eb="4">
      <t>スイシン</t>
    </rPh>
    <rPh sb="4" eb="6">
      <t>カカリチョウ</t>
    </rPh>
    <phoneticPr fontId="2"/>
  </si>
  <si>
    <t>受付者</t>
    <rPh sb="0" eb="2">
      <t>ウケツケ</t>
    </rPh>
    <rPh sb="2" eb="3">
      <t>シャ</t>
    </rPh>
    <phoneticPr fontId="2"/>
  </si>
  <si>
    <t>宿直者（ラスト）</t>
    <rPh sb="0" eb="3">
      <t>シュクチョクシャ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</si>
</sst>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aaa&quot;)&quot;"/>
    <numFmt numFmtId="177" formatCode="0_);[Red]\(0\)"/>
    <numFmt numFmtId="178" formatCode="\(aaa\)"/>
    <numFmt numFmtId="179" formatCode="m/d"/>
    <numFmt numFmtId="180" formatCode="##&quot;組&quot;"/>
    <numFmt numFmtId="181" formatCode="##&quot;組　&quot;"/>
    <numFmt numFmtId="182" formatCode="##&quot;日&quot;"/>
    <numFmt numFmtId="183" formatCode="#&quot;泊&quot;"/>
    <numFmt numFmtId="184" formatCode="m&quot;月&quot;d&quot;日（&quot;aaa&quot;）&quot;;@"/>
    <numFmt numFmtId="185" formatCode="##&quot;月&quot;"/>
    <numFmt numFmtId="186" formatCode="[$-411]ggge&quot;年&quot;m&quot;月&quot;d&quot;日（&quot;aaa&quot;）&quot;;@"/>
    <numFmt numFmtId="187" formatCode="##&quot;年&quot;"/>
    <numFmt numFmtId="188" formatCode="#"/>
  </numFmts>
  <fonts count="5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
      <sz val="9"/>
      <name val="ＭＳ Ｐゴシック"/>
      <family val="3"/>
      <charset val="128"/>
    </font>
    <font>
      <sz val="12"/>
      <name val="HG丸ｺﾞｼｯｸM-PRO"/>
      <family val="3"/>
      <charset val="128"/>
    </font>
    <font>
      <sz val="16"/>
      <name val="HG丸ｺﾞｼｯｸM-PRO"/>
      <family val="3"/>
      <charset val="128"/>
    </font>
    <font>
      <sz val="22"/>
      <name val="HG丸ｺﾞｼｯｸM-PRO"/>
      <family val="3"/>
      <charset val="128"/>
    </font>
    <font>
      <b/>
      <sz val="15"/>
      <name val="HG丸ｺﾞｼｯｸM-PRO"/>
      <family val="3"/>
      <charset val="128"/>
    </font>
    <font>
      <sz val="20"/>
      <name val="HG丸ｺﾞｼｯｸM-PRO"/>
      <family val="3"/>
      <charset val="128"/>
    </font>
    <font>
      <sz val="14"/>
      <name val="HG丸ｺﾞｼｯｸM-PRO"/>
      <family val="3"/>
      <charset val="128"/>
    </font>
    <font>
      <sz val="18"/>
      <name val="HG丸ｺﾞｼｯｸM-PRO"/>
      <family val="3"/>
      <charset val="128"/>
    </font>
    <font>
      <sz val="15"/>
      <name val="HG丸ｺﾞｼｯｸM-PRO"/>
      <family val="3"/>
      <charset val="128"/>
    </font>
    <font>
      <sz val="14"/>
      <name val="ＭＳ Ｐゴシック"/>
      <family val="3"/>
      <charset val="128"/>
    </font>
    <font>
      <sz val="10"/>
      <name val="HG丸ｺﾞｼｯｸM-PRO"/>
      <family val="3"/>
      <charset val="128"/>
    </font>
    <font>
      <sz val="9"/>
      <name val="Meiryo UI"/>
      <family val="3"/>
      <charset val="128"/>
    </font>
    <font>
      <b/>
      <sz val="14"/>
      <name val="ＭＳ Ｐゴシック"/>
      <family val="3"/>
      <charset val="128"/>
    </font>
    <font>
      <b/>
      <sz val="12"/>
      <name val="HG丸ｺﾞｼｯｸM-PRO"/>
      <family val="3"/>
      <charset val="128"/>
    </font>
    <font>
      <sz val="8"/>
      <name val="HG丸ｺﾞｼｯｸM-PRO"/>
      <family val="3"/>
      <charset val="128"/>
    </font>
    <font>
      <sz val="8"/>
      <color indexed="8"/>
      <name val="HG丸ｺﾞｼｯｸM-PRO"/>
      <family val="3"/>
      <charset val="128"/>
    </font>
    <font>
      <sz val="7.5"/>
      <name val="HG丸ｺﾞｼｯｸM-PRO"/>
      <family val="3"/>
      <charset val="128"/>
    </font>
    <font>
      <sz val="13"/>
      <name val="HG丸ｺﾞｼｯｸM-PRO"/>
      <family val="3"/>
      <charset val="128"/>
    </font>
    <font>
      <b/>
      <sz val="12"/>
      <color rgb="FF0000FF"/>
      <name val="HG丸ｺﾞｼｯｸM-PRO"/>
      <family val="3"/>
      <charset val="128"/>
    </font>
    <font>
      <sz val="12"/>
      <color rgb="FF0000FF"/>
      <name val="HG丸ｺﾞｼｯｸM-PRO"/>
      <family val="3"/>
      <charset val="128"/>
    </font>
    <font>
      <sz val="12"/>
      <color indexed="10"/>
      <name val="HG丸ｺﾞｼｯｸM-PRO"/>
      <family val="3"/>
      <charset val="128"/>
    </font>
    <font>
      <sz val="12"/>
      <color indexed="12"/>
      <name val="HG丸ｺﾞｼｯｸM-PRO"/>
      <family val="3"/>
      <charset val="128"/>
    </font>
    <font>
      <b/>
      <sz val="26"/>
      <name val="HG丸ｺﾞｼｯｸM-PRO"/>
      <family val="3"/>
      <charset val="128"/>
    </font>
    <font>
      <b/>
      <sz val="9"/>
      <color indexed="81"/>
      <name val="MS P ゴシック"/>
      <family val="3"/>
      <charset val="128"/>
    </font>
    <font>
      <sz val="9"/>
      <color indexed="81"/>
      <name val="MS P ゴシック"/>
      <family val="3"/>
      <charset val="128"/>
    </font>
    <font>
      <b/>
      <sz val="14"/>
      <color rgb="FFFF0000"/>
      <name val="HG丸ｺﾞｼｯｸM-PRO"/>
      <family val="3"/>
      <charset val="128"/>
    </font>
    <font>
      <sz val="14"/>
      <color theme="1"/>
      <name val="游ゴシック"/>
      <family val="3"/>
      <charset val="128"/>
      <scheme val="minor"/>
    </font>
    <font>
      <b/>
      <sz val="20"/>
      <color rgb="FFFF0000"/>
      <name val="HG丸ｺﾞｼｯｸM-PRO"/>
      <family val="3"/>
      <charset val="128"/>
    </font>
    <font>
      <u val="double"/>
      <sz val="18"/>
      <color theme="1"/>
      <name val="游ゴシック"/>
      <family val="3"/>
      <charset val="128"/>
      <scheme val="minor"/>
    </font>
    <font>
      <u val="double"/>
      <sz val="12.25"/>
      <color theme="1"/>
      <name val="游ゴシック"/>
      <family val="3"/>
      <charset val="128"/>
    </font>
    <font>
      <sz val="11"/>
      <name val="ＭＳ Ｐゴシック"/>
      <family val="3"/>
      <charset val="128"/>
    </font>
    <font>
      <sz val="11"/>
      <name val="ＭＳ Ｐ明朝"/>
      <family val="1"/>
      <charset val="128"/>
    </font>
    <font>
      <sz val="10"/>
      <name val="ＭＳ Ｐ明朝"/>
      <family val="1"/>
      <charset val="128"/>
    </font>
    <font>
      <u/>
      <sz val="9"/>
      <color theme="10"/>
      <name val="ＭＳ Ｐゴシック"/>
      <family val="3"/>
      <charset val="128"/>
    </font>
    <font>
      <sz val="12"/>
      <name val="ＭＳ Ｐ明朝"/>
      <family val="1"/>
      <charset val="128"/>
    </font>
    <font>
      <sz val="12"/>
      <color indexed="10"/>
      <name val="ＭＳ Ｐ明朝"/>
      <family val="1"/>
      <charset val="128"/>
    </font>
    <font>
      <sz val="16"/>
      <name val="ＭＳ Ｐ明朝"/>
      <family val="1"/>
      <charset val="128"/>
    </font>
    <font>
      <sz val="24"/>
      <name val="ＭＳ Ｐ明朝"/>
      <family val="1"/>
      <charset val="128"/>
    </font>
    <font>
      <sz val="11"/>
      <name val="HG丸ｺﾞｼｯｸM-PRO"/>
      <family val="3"/>
      <charset val="128"/>
    </font>
    <font>
      <sz val="9"/>
      <name val="ＭＳ Ｐ明朝"/>
      <family val="1"/>
      <charset val="128"/>
    </font>
    <font>
      <sz val="8"/>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EBFFFF"/>
        <bgColor indexed="64"/>
      </patternFill>
    </fill>
    <fill>
      <patternFill patternType="solid">
        <fgColor rgb="FFFEF4EC"/>
        <bgColor indexed="64"/>
      </patternFill>
    </fill>
    <fill>
      <patternFill patternType="solid">
        <fgColor rgb="FFF5FFFF"/>
        <bgColor indexed="64"/>
      </patternFill>
    </fill>
    <fill>
      <patternFill patternType="solid">
        <fgColor rgb="FF00B0F0"/>
        <bgColor indexed="64"/>
      </patternFill>
    </fill>
    <fill>
      <patternFill patternType="solid">
        <fgColor rgb="FFFF000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dotted">
        <color indexed="64"/>
      </right>
      <top/>
      <bottom/>
      <diagonal/>
    </border>
    <border>
      <left style="dotted">
        <color indexed="64"/>
      </left>
      <right/>
      <top/>
      <bottom/>
      <diagonal/>
    </border>
    <border>
      <left style="medium">
        <color indexed="64"/>
      </left>
      <right/>
      <top/>
      <bottom/>
      <diagonal/>
    </border>
    <border>
      <left style="dotted">
        <color indexed="64"/>
      </left>
      <right/>
      <top style="medium">
        <color indexed="64"/>
      </top>
      <bottom/>
      <diagonal/>
    </border>
    <border>
      <left/>
      <right style="dotted">
        <color indexed="64"/>
      </right>
      <top style="medium">
        <color indexed="64"/>
      </top>
      <bottom/>
      <diagonal/>
    </border>
    <border>
      <left/>
      <right/>
      <top/>
      <bottom style="double">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hair">
        <color indexed="64"/>
      </left>
      <right style="thick">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ck">
        <color indexed="64"/>
      </left>
      <right/>
      <top/>
      <bottom/>
      <diagonal/>
    </border>
    <border>
      <left style="hair">
        <color indexed="64"/>
      </left>
      <right style="thick">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ck">
        <color indexed="64"/>
      </right>
      <top style="medium">
        <color indexed="64"/>
      </top>
      <bottom style="thin">
        <color indexed="64"/>
      </bottom>
      <diagonal/>
    </border>
    <border>
      <left/>
      <right style="thick">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hair">
        <color indexed="64"/>
      </left>
      <right style="thick">
        <color indexed="64"/>
      </right>
      <top/>
      <bottom style="thin">
        <color indexed="64"/>
      </bottom>
      <diagonal/>
    </border>
    <border>
      <left style="hair">
        <color indexed="64"/>
      </left>
      <right style="thick">
        <color indexed="64"/>
      </right>
      <top style="thin">
        <color indexed="64"/>
      </top>
      <bottom style="double">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0" fillId="0" borderId="0">
      <alignment vertical="center"/>
    </xf>
    <xf numFmtId="0" fontId="40" fillId="0" borderId="0">
      <alignment vertical="center"/>
    </xf>
    <xf numFmtId="0" fontId="43" fillId="0" borderId="0" applyNumberFormat="0" applyFill="0" applyBorder="0" applyAlignment="0" applyProtection="0">
      <alignment vertical="center"/>
    </xf>
  </cellStyleXfs>
  <cellXfs count="497">
    <xf numFmtId="0" fontId="0" fillId="0" borderId="0" xfId="0">
      <alignment vertical="center"/>
    </xf>
    <xf numFmtId="0" fontId="3" fillId="0" borderId="0" xfId="0" applyFont="1">
      <alignment vertical="center"/>
    </xf>
    <xf numFmtId="176" fontId="4" fillId="2" borderId="0" xfId="0" applyNumberFormat="1" applyFont="1" applyFill="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4" fillId="2" borderId="9" xfId="0" applyFont="1" applyFill="1" applyBorder="1" applyAlignment="1">
      <alignment horizontal="center" vertical="center" shrinkToFit="1"/>
    </xf>
    <xf numFmtId="0" fontId="3" fillId="0" borderId="1" xfId="0" applyFont="1" applyBorder="1" applyAlignment="1">
      <alignment horizontal="center" vertical="center"/>
    </xf>
    <xf numFmtId="0" fontId="4" fillId="0" borderId="0" xfId="0" applyFont="1" applyAlignment="1">
      <alignment horizontal="center" vertical="center"/>
    </xf>
    <xf numFmtId="178" fontId="4" fillId="0" borderId="0" xfId="0" applyNumberFormat="1"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78" fontId="4" fillId="0" borderId="6" xfId="0" applyNumberFormat="1" applyFont="1" applyBorder="1" applyAlignment="1">
      <alignment horizontal="center" vertical="center"/>
    </xf>
    <xf numFmtId="179" fontId="0" fillId="0" borderId="1" xfId="0" applyNumberFormat="1" applyBorder="1" applyAlignment="1">
      <alignment horizontal="center" vertical="center"/>
    </xf>
    <xf numFmtId="0" fontId="0" fillId="0" borderId="10" xfId="0" applyBorder="1" applyAlignment="1">
      <alignment horizontal="center" vertical="center"/>
    </xf>
    <xf numFmtId="0" fontId="4" fillId="2" borderId="2" xfId="0" applyFont="1" applyFill="1" applyBorder="1" applyAlignment="1">
      <alignment horizontal="center" vertical="center" shrinkToFit="1"/>
    </xf>
    <xf numFmtId="176" fontId="4" fillId="2" borderId="3" xfId="0" applyNumberFormat="1" applyFont="1" applyFill="1" applyBorder="1" applyAlignment="1">
      <alignment horizontal="center" vertical="center" shrinkToFit="1"/>
    </xf>
    <xf numFmtId="0" fontId="4" fillId="0" borderId="3" xfId="0" applyFont="1" applyBorder="1" applyAlignment="1">
      <alignment horizontal="center" vertical="center"/>
    </xf>
    <xf numFmtId="178" fontId="4" fillId="0" borderId="4" xfId="0" applyNumberFormat="1" applyFont="1" applyBorder="1" applyAlignment="1">
      <alignment horizontal="center" vertical="center"/>
    </xf>
    <xf numFmtId="178" fontId="4" fillId="0" borderId="7" xfId="0" applyNumberFormat="1" applyFont="1" applyBorder="1" applyAlignment="1">
      <alignment horizontal="center" vertical="center"/>
    </xf>
    <xf numFmtId="0" fontId="7" fillId="0" borderId="16" xfId="0" applyFont="1" applyBorder="1" applyAlignment="1">
      <alignment horizontal="center" vertical="center"/>
    </xf>
    <xf numFmtId="0" fontId="0" fillId="0" borderId="17" xfId="0" applyBorder="1" applyAlignment="1">
      <alignment horizontal="center" vertical="center"/>
    </xf>
    <xf numFmtId="0" fontId="7" fillId="0" borderId="18"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9" fontId="0" fillId="0" borderId="26" xfId="0" applyNumberForma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0" fillId="0" borderId="28" xfId="0" applyBorder="1">
      <alignment vertical="center"/>
    </xf>
    <xf numFmtId="179" fontId="7" fillId="0" borderId="27" xfId="0" applyNumberFormat="1"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8" fillId="0" borderId="1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9" fillId="0" borderId="16" xfId="0" applyFont="1" applyBorder="1" applyAlignment="1">
      <alignment horizontal="center" vertical="center"/>
    </xf>
    <xf numFmtId="0" fontId="6" fillId="0" borderId="18" xfId="0" applyFont="1" applyBorder="1" applyAlignment="1">
      <alignment horizontal="center" vertical="center"/>
    </xf>
    <xf numFmtId="179" fontId="0" fillId="0" borderId="27" xfId="0" applyNumberFormat="1" applyBorder="1" applyAlignment="1">
      <alignment horizontal="center" vertical="center"/>
    </xf>
    <xf numFmtId="0" fontId="10" fillId="0" borderId="0" xfId="1">
      <alignment vertical="center"/>
    </xf>
    <xf numFmtId="0" fontId="10" fillId="0" borderId="0" xfId="1" applyAlignment="1">
      <alignment horizontal="center" vertical="center"/>
    </xf>
    <xf numFmtId="0" fontId="10" fillId="0" borderId="1" xfId="1" applyBorder="1" applyAlignment="1">
      <alignment horizontal="center" vertical="center"/>
    </xf>
    <xf numFmtId="0" fontId="10" fillId="0" borderId="0" xfId="1" applyAlignment="1">
      <alignment horizontal="left" vertical="center"/>
    </xf>
    <xf numFmtId="0" fontId="21" fillId="0" borderId="0" xfId="1" applyFont="1">
      <alignment vertical="center"/>
    </xf>
    <xf numFmtId="0" fontId="11" fillId="5" borderId="75" xfId="1" applyFont="1" applyFill="1" applyBorder="1" applyAlignment="1" applyProtection="1">
      <alignment horizontal="center" vertical="center"/>
      <protection locked="0"/>
    </xf>
    <xf numFmtId="0" fontId="11" fillId="5" borderId="76" xfId="1" applyFont="1" applyFill="1" applyBorder="1" applyAlignment="1" applyProtection="1">
      <alignment horizontal="center" vertical="center"/>
      <protection locked="0"/>
    </xf>
    <xf numFmtId="0" fontId="11" fillId="4" borderId="75" xfId="1" applyFont="1" applyFill="1" applyBorder="1" applyAlignment="1" applyProtection="1">
      <alignment horizontal="center" vertical="center"/>
      <protection locked="0"/>
    </xf>
    <xf numFmtId="0" fontId="11" fillId="4" borderId="76" xfId="1" applyFont="1" applyFill="1" applyBorder="1" applyAlignment="1" applyProtection="1">
      <alignment horizontal="center" vertical="center"/>
      <protection locked="0"/>
    </xf>
    <xf numFmtId="0" fontId="11" fillId="5" borderId="73" xfId="1" applyFont="1" applyFill="1" applyBorder="1" applyAlignment="1" applyProtection="1">
      <alignment horizontal="center" vertical="center"/>
      <protection locked="0"/>
    </xf>
    <xf numFmtId="0" fontId="11" fillId="5" borderId="72" xfId="1" applyFont="1" applyFill="1" applyBorder="1" applyAlignment="1" applyProtection="1">
      <alignment horizontal="center" vertical="center"/>
      <protection locked="0"/>
    </xf>
    <xf numFmtId="0" fontId="11" fillId="4" borderId="73" xfId="1" applyFont="1" applyFill="1" applyBorder="1" applyAlignment="1" applyProtection="1">
      <alignment horizontal="center" vertical="center"/>
      <protection locked="0"/>
    </xf>
    <xf numFmtId="0" fontId="11" fillId="4" borderId="72" xfId="1" applyFont="1" applyFill="1" applyBorder="1" applyAlignment="1" applyProtection="1">
      <alignment horizontal="center" vertical="center"/>
      <protection locked="0"/>
    </xf>
    <xf numFmtId="0" fontId="11" fillId="5" borderId="81" xfId="1" applyFont="1" applyFill="1" applyBorder="1" applyAlignment="1" applyProtection="1">
      <alignment horizontal="center" vertical="center"/>
      <protection locked="0"/>
    </xf>
    <xf numFmtId="0" fontId="11" fillId="5" borderId="82" xfId="1" applyFont="1" applyFill="1" applyBorder="1" applyAlignment="1" applyProtection="1">
      <alignment horizontal="center" vertical="center"/>
      <protection locked="0"/>
    </xf>
    <xf numFmtId="0" fontId="11" fillId="4" borderId="81" xfId="1" applyFont="1" applyFill="1" applyBorder="1" applyAlignment="1" applyProtection="1">
      <alignment horizontal="center" vertical="center"/>
      <protection locked="0"/>
    </xf>
    <xf numFmtId="0" fontId="11" fillId="4" borderId="82" xfId="1" applyFont="1" applyFill="1" applyBorder="1" applyAlignment="1" applyProtection="1">
      <alignment horizontal="center" vertical="center"/>
      <protection locked="0"/>
    </xf>
    <xf numFmtId="0" fontId="11" fillId="5" borderId="83" xfId="1" applyFont="1" applyFill="1" applyBorder="1" applyAlignment="1" applyProtection="1">
      <alignment horizontal="center" vertical="center"/>
      <protection locked="0"/>
    </xf>
    <xf numFmtId="0" fontId="11" fillId="5" borderId="86" xfId="1" applyFont="1" applyFill="1" applyBorder="1" applyAlignment="1" applyProtection="1">
      <alignment horizontal="center" vertical="center"/>
      <protection locked="0"/>
    </xf>
    <xf numFmtId="182" fontId="29" fillId="4" borderId="29" xfId="1" applyNumberFormat="1" applyFont="1" applyFill="1" applyBorder="1" applyAlignment="1" applyProtection="1">
      <alignment horizontal="right" vertical="center" shrinkToFit="1"/>
      <protection locked="0"/>
    </xf>
    <xf numFmtId="185" fontId="29" fillId="4" borderId="29" xfId="1" applyNumberFormat="1" applyFont="1" applyFill="1" applyBorder="1" applyAlignment="1" applyProtection="1">
      <alignment horizontal="right" vertical="center" shrinkToFit="1"/>
      <protection locked="0"/>
    </xf>
    <xf numFmtId="0" fontId="9" fillId="0" borderId="1" xfId="0" applyFont="1" applyBorder="1" applyAlignment="1">
      <alignment horizontal="center" vertical="center"/>
    </xf>
    <xf numFmtId="0" fontId="6" fillId="0" borderId="1" xfId="0" applyFont="1" applyBorder="1" applyAlignment="1">
      <alignment horizontal="center" vertical="center"/>
    </xf>
    <xf numFmtId="17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0" fillId="0" borderId="0" xfId="1" applyProtection="1">
      <alignment vertical="center"/>
    </xf>
    <xf numFmtId="0" fontId="16" fillId="0" borderId="0" xfId="1" applyFont="1" applyProtection="1">
      <alignment vertical="center"/>
    </xf>
    <xf numFmtId="0" fontId="11" fillId="0" borderId="0" xfId="1" applyFont="1" applyProtection="1">
      <alignment vertical="center"/>
    </xf>
    <xf numFmtId="0" fontId="35" fillId="0" borderId="0" xfId="1" applyFont="1" applyAlignment="1" applyProtection="1">
      <alignment horizontal="left" vertical="center"/>
    </xf>
    <xf numFmtId="0" fontId="11" fillId="0" borderId="0" xfId="1" applyFont="1" applyAlignment="1" applyProtection="1">
      <alignment horizontal="center" vertical="center" wrapText="1"/>
    </xf>
    <xf numFmtId="0" fontId="35" fillId="0" borderId="0" xfId="1" applyFont="1" applyProtection="1">
      <alignment vertical="center"/>
    </xf>
    <xf numFmtId="0" fontId="11" fillId="0" borderId="0" xfId="1" applyFont="1" applyAlignment="1" applyProtection="1">
      <alignment vertical="center" shrinkToFit="1"/>
    </xf>
    <xf numFmtId="0" fontId="30" fillId="0" borderId="0" xfId="1" applyFont="1" applyAlignment="1" applyProtection="1">
      <alignment horizontal="left" vertical="center" indent="1"/>
    </xf>
    <xf numFmtId="0" fontId="11" fillId="0" borderId="11" xfId="1" applyFont="1" applyBorder="1" applyProtection="1">
      <alignment vertical="center"/>
    </xf>
    <xf numFmtId="0" fontId="11" fillId="0" borderId="29" xfId="1" applyFont="1" applyBorder="1" applyProtection="1">
      <alignment vertical="center"/>
    </xf>
    <xf numFmtId="0" fontId="11" fillId="0" borderId="0" xfId="1" applyFont="1" applyAlignment="1" applyProtection="1">
      <alignment horizontal="distributed" vertical="center" justifyLastLine="1"/>
    </xf>
    <xf numFmtId="0" fontId="29" fillId="2" borderId="11" xfId="1" applyFont="1" applyFill="1" applyBorder="1" applyAlignment="1" applyProtection="1">
      <alignment horizontal="center" vertical="center" shrinkToFit="1"/>
    </xf>
    <xf numFmtId="176" fontId="29" fillId="2" borderId="29" xfId="1" applyNumberFormat="1" applyFont="1" applyFill="1" applyBorder="1" applyAlignment="1" applyProtection="1">
      <alignment horizontal="center" vertical="center" shrinkToFit="1"/>
    </xf>
    <xf numFmtId="186" fontId="28" fillId="0" borderId="29" xfId="1" applyNumberFormat="1" applyFont="1" applyBorder="1" applyAlignment="1" applyProtection="1">
      <alignment horizontal="center" vertical="center" wrapText="1"/>
    </xf>
    <xf numFmtId="184" fontId="28" fillId="0" borderId="29" xfId="1" applyNumberFormat="1" applyFont="1" applyBorder="1" applyAlignment="1" applyProtection="1">
      <alignment horizontal="right" vertical="center" wrapText="1"/>
    </xf>
    <xf numFmtId="183" fontId="28" fillId="0" borderId="29" xfId="1" applyNumberFormat="1" applyFont="1" applyBorder="1" applyAlignment="1" applyProtection="1">
      <alignment vertical="center" wrapText="1"/>
    </xf>
    <xf numFmtId="182" fontId="28" fillId="0" borderId="29" xfId="1" applyNumberFormat="1" applyFont="1" applyBorder="1" applyAlignment="1" applyProtection="1">
      <alignment vertical="center" wrapText="1"/>
    </xf>
    <xf numFmtId="0" fontId="28" fillId="0" borderId="29" xfId="1" applyFont="1" applyBorder="1" applyAlignment="1" applyProtection="1">
      <alignment vertical="center" wrapText="1"/>
    </xf>
    <xf numFmtId="0" fontId="11" fillId="0" borderId="70" xfId="1" applyFont="1" applyBorder="1" applyProtection="1">
      <alignment vertical="center"/>
    </xf>
    <xf numFmtId="0" fontId="11" fillId="0" borderId="72" xfId="1" applyFont="1" applyBorder="1" applyAlignment="1" applyProtection="1">
      <alignment horizontal="center" vertical="center"/>
    </xf>
    <xf numFmtId="0" fontId="11" fillId="0" borderId="73" xfId="1" applyFont="1" applyBorder="1" applyAlignment="1" applyProtection="1">
      <alignment horizontal="center" vertical="center"/>
    </xf>
    <xf numFmtId="0" fontId="11" fillId="0" borderId="71" xfId="1" applyFont="1" applyBorder="1" applyAlignment="1" applyProtection="1">
      <alignment horizontal="center" vertical="center"/>
    </xf>
    <xf numFmtId="0" fontId="26" fillId="0" borderId="11" xfId="1" applyFont="1" applyBorder="1" applyProtection="1">
      <alignment vertical="center"/>
    </xf>
    <xf numFmtId="0" fontId="11" fillId="0" borderId="78" xfId="1" applyFont="1" applyBorder="1" applyProtection="1">
      <alignment vertical="center"/>
    </xf>
    <xf numFmtId="0" fontId="11" fillId="0" borderId="77" xfId="1" applyFont="1" applyBorder="1" applyProtection="1">
      <alignment vertical="center"/>
    </xf>
    <xf numFmtId="0" fontId="24" fillId="0" borderId="11" xfId="1" applyFont="1" applyBorder="1" applyProtection="1">
      <alignment vertical="center"/>
    </xf>
    <xf numFmtId="0" fontId="24" fillId="0" borderId="29" xfId="1" applyFont="1" applyBorder="1" applyProtection="1">
      <alignment vertical="center"/>
    </xf>
    <xf numFmtId="0" fontId="11" fillId="0" borderId="66" xfId="1" applyFont="1" applyBorder="1" applyAlignment="1" applyProtection="1">
      <alignment horizontal="center" vertical="center"/>
    </xf>
    <xf numFmtId="0" fontId="11" fillId="0" borderId="65" xfId="1" applyFont="1" applyBorder="1" applyAlignment="1" applyProtection="1">
      <alignment horizontal="center" vertical="center"/>
    </xf>
    <xf numFmtId="0" fontId="11" fillId="0" borderId="85" xfId="1" applyFont="1" applyBorder="1" applyAlignment="1" applyProtection="1">
      <alignment horizontal="center" vertical="center"/>
    </xf>
    <xf numFmtId="0" fontId="10" fillId="0" borderId="80" xfId="1" applyBorder="1" applyAlignment="1" applyProtection="1">
      <alignment horizontal="center" vertical="center"/>
    </xf>
    <xf numFmtId="0" fontId="24" fillId="0" borderId="78" xfId="1" applyFont="1" applyBorder="1" applyProtection="1">
      <alignment vertical="center"/>
    </xf>
    <xf numFmtId="0" fontId="24" fillId="0" borderId="77" xfId="1" applyFont="1" applyBorder="1" applyProtection="1">
      <alignment vertical="center"/>
    </xf>
    <xf numFmtId="0" fontId="11" fillId="0" borderId="74" xfId="1" applyFont="1" applyBorder="1" applyAlignment="1" applyProtection="1">
      <alignment horizontal="center" vertical="center"/>
    </xf>
    <xf numFmtId="0" fontId="11" fillId="0" borderId="63" xfId="1" applyFont="1" applyBorder="1" applyAlignment="1" applyProtection="1">
      <alignment horizontal="center" vertical="center"/>
    </xf>
    <xf numFmtId="0" fontId="11" fillId="0" borderId="62" xfId="1" applyFont="1" applyBorder="1" applyAlignment="1" applyProtection="1">
      <alignment horizontal="center" vertical="center"/>
    </xf>
    <xf numFmtId="0" fontId="11" fillId="0" borderId="61" xfId="1" applyFont="1" applyBorder="1" applyAlignment="1" applyProtection="1">
      <alignment horizontal="center" vertical="center"/>
    </xf>
    <xf numFmtId="0" fontId="11" fillId="0" borderId="60" xfId="1" applyFont="1" applyBorder="1" applyAlignment="1" applyProtection="1">
      <alignment horizontal="center" vertical="center"/>
    </xf>
    <xf numFmtId="0" fontId="11" fillId="0" borderId="59" xfId="1" applyFont="1" applyBorder="1" applyProtection="1">
      <alignment vertical="center"/>
    </xf>
    <xf numFmtId="0" fontId="11" fillId="0" borderId="58" xfId="1" applyFont="1" applyBorder="1" applyProtection="1">
      <alignment vertical="center"/>
    </xf>
    <xf numFmtId="0" fontId="10" fillId="0" borderId="58" xfId="1" applyBorder="1" applyProtection="1">
      <alignment vertical="center"/>
    </xf>
    <xf numFmtId="0" fontId="19" fillId="0" borderId="58" xfId="1" applyFont="1" applyBorder="1" applyProtection="1">
      <alignment vertical="center"/>
    </xf>
    <xf numFmtId="0" fontId="11" fillId="0" borderId="58" xfId="1" applyFont="1" applyBorder="1" applyAlignment="1" applyProtection="1">
      <alignment horizontal="center" vertical="center"/>
    </xf>
    <xf numFmtId="0" fontId="11" fillId="0" borderId="57" xfId="1" applyFont="1" applyBorder="1" applyAlignment="1" applyProtection="1">
      <alignment horizontal="center" vertical="center"/>
    </xf>
    <xf numFmtId="0" fontId="19" fillId="0" borderId="0" xfId="1" applyFont="1" applyProtection="1">
      <alignment vertical="center"/>
    </xf>
    <xf numFmtId="0" fontId="11" fillId="0" borderId="0" xfId="1" applyFont="1" applyAlignment="1" applyProtection="1">
      <alignment horizontal="center" vertical="center"/>
    </xf>
    <xf numFmtId="0" fontId="16" fillId="0" borderId="0" xfId="1" applyFont="1" applyAlignment="1" applyProtection="1">
      <alignment vertical="center" wrapText="1"/>
    </xf>
    <xf numFmtId="0" fontId="11" fillId="0" borderId="14" xfId="1" applyFont="1" applyBorder="1" applyProtection="1">
      <alignment vertical="center"/>
    </xf>
    <xf numFmtId="0" fontId="11" fillId="0" borderId="56" xfId="1" applyFont="1" applyBorder="1" applyProtection="1">
      <alignment vertical="center"/>
    </xf>
    <xf numFmtId="0" fontId="12" fillId="0" borderId="53" xfId="1" applyFont="1" applyBorder="1" applyAlignment="1" applyProtection="1"/>
    <xf numFmtId="0" fontId="12" fillId="0" borderId="52" xfId="1" applyFont="1" applyBorder="1" applyAlignment="1" applyProtection="1"/>
    <xf numFmtId="49" fontId="11" fillId="0" borderId="34" xfId="1" applyNumberFormat="1" applyFont="1" applyBorder="1" applyAlignment="1" applyProtection="1">
      <alignment horizontal="right" vertical="center" wrapText="1"/>
    </xf>
    <xf numFmtId="49" fontId="11" fillId="0" borderId="31" xfId="1" applyNumberFormat="1" applyFont="1" applyBorder="1" applyAlignment="1" applyProtection="1">
      <alignment horizontal="center" vertical="center" wrapText="1"/>
    </xf>
    <xf numFmtId="49" fontId="11" fillId="0" borderId="31" xfId="1" applyNumberFormat="1" applyFont="1" applyBorder="1" applyAlignment="1" applyProtection="1">
      <alignment vertical="center" wrapText="1"/>
    </xf>
    <xf numFmtId="49" fontId="11" fillId="0" borderId="0" xfId="1" applyNumberFormat="1" applyFont="1" applyAlignment="1" applyProtection="1">
      <alignment horizontal="right" vertical="center" wrapText="1"/>
    </xf>
    <xf numFmtId="49" fontId="11" fillId="0" borderId="0" xfId="1" applyNumberFormat="1" applyFont="1" applyAlignment="1" applyProtection="1">
      <alignment horizontal="center" vertical="center" wrapText="1"/>
    </xf>
    <xf numFmtId="49" fontId="11" fillId="0" borderId="0" xfId="1" applyNumberFormat="1" applyFont="1" applyAlignment="1" applyProtection="1">
      <alignment horizontal="distributed" vertical="center"/>
    </xf>
    <xf numFmtId="49" fontId="11" fillId="0" borderId="0" xfId="1" applyNumberFormat="1" applyFont="1" applyAlignment="1" applyProtection="1">
      <alignment vertical="center" wrapText="1"/>
    </xf>
    <xf numFmtId="49" fontId="11" fillId="0" borderId="0" xfId="1" applyNumberFormat="1" applyFont="1" applyAlignment="1" applyProtection="1">
      <alignment horizontal="left" vertical="center"/>
    </xf>
    <xf numFmtId="0" fontId="10" fillId="0" borderId="0" xfId="1" applyAlignment="1" applyProtection="1">
      <alignment horizontal="left" vertical="center" shrinkToFit="1"/>
    </xf>
    <xf numFmtId="0" fontId="19" fillId="0" borderId="1" xfId="1" applyFont="1" applyBorder="1" applyAlignment="1" applyProtection="1">
      <alignment horizontal="center" vertical="center"/>
    </xf>
    <xf numFmtId="0" fontId="13" fillId="0" borderId="0" xfId="1" applyFont="1" applyProtection="1">
      <alignment vertical="center"/>
    </xf>
    <xf numFmtId="0" fontId="18" fillId="0" borderId="11" xfId="1" applyFont="1" applyBorder="1" applyAlignment="1" applyProtection="1">
      <alignment horizontal="center" vertical="center"/>
    </xf>
    <xf numFmtId="0" fontId="16" fillId="0" borderId="1" xfId="1" applyFont="1" applyBorder="1" applyProtection="1">
      <alignment vertical="center"/>
    </xf>
    <xf numFmtId="180" fontId="11" fillId="0" borderId="36" xfId="1" applyNumberFormat="1" applyFont="1" applyBorder="1" applyAlignment="1" applyProtection="1">
      <alignment vertical="center" shrinkToFit="1"/>
    </xf>
    <xf numFmtId="180" fontId="11" fillId="0" borderId="35" xfId="1" applyNumberFormat="1" applyFont="1" applyBorder="1" applyAlignment="1" applyProtection="1">
      <alignment vertical="center" shrinkToFit="1"/>
    </xf>
    <xf numFmtId="49" fontId="11" fillId="0" borderId="38" xfId="1" applyNumberFormat="1" applyFont="1" applyBorder="1" applyAlignment="1" applyProtection="1">
      <alignment horizontal="left" vertical="center" shrinkToFit="1"/>
    </xf>
    <xf numFmtId="49" fontId="11" fillId="0" borderId="0" xfId="1" applyNumberFormat="1" applyFont="1" applyAlignment="1" applyProtection="1">
      <alignment horizontal="left" vertical="center" shrinkToFit="1"/>
    </xf>
    <xf numFmtId="180" fontId="11" fillId="0" borderId="0" xfId="1" applyNumberFormat="1" applyFont="1" applyAlignment="1" applyProtection="1">
      <alignment vertical="center" shrinkToFit="1"/>
    </xf>
    <xf numFmtId="49" fontId="11" fillId="0" borderId="37" xfId="1" applyNumberFormat="1" applyFont="1" applyBorder="1" applyAlignment="1" applyProtection="1">
      <alignment horizontal="left" vertical="center" shrinkToFit="1"/>
    </xf>
    <xf numFmtId="0" fontId="19" fillId="4" borderId="1" xfId="1" applyFont="1" applyFill="1" applyBorder="1" applyAlignment="1" applyProtection="1">
      <alignment horizontal="center" vertical="center"/>
      <protection locked="0"/>
    </xf>
    <xf numFmtId="177" fontId="4" fillId="0" borderId="3" xfId="0" applyNumberFormat="1" applyFont="1" applyBorder="1" applyAlignment="1" applyProtection="1">
      <alignment horizontal="center" vertical="center" shrinkToFit="1"/>
      <protection locked="0"/>
    </xf>
    <xf numFmtId="177" fontId="4" fillId="0" borderId="6" xfId="0" applyNumberFormat="1"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177" fontId="4" fillId="0" borderId="0" xfId="0" applyNumberFormat="1" applyFont="1" applyAlignment="1" applyProtection="1">
      <alignment horizontal="center" vertical="center" shrinkToFit="1"/>
      <protection locked="0"/>
    </xf>
    <xf numFmtId="177" fontId="4" fillId="0" borderId="0" xfId="0" applyNumberFormat="1" applyFont="1" applyAlignment="1" applyProtection="1">
      <alignment horizontal="center" vertical="center"/>
      <protection locked="0"/>
    </xf>
    <xf numFmtId="0" fontId="3" fillId="0" borderId="1" xfId="0" applyFont="1" applyBorder="1" applyAlignment="1" applyProtection="1">
      <alignment horizontal="center" vertical="center"/>
    </xf>
    <xf numFmtId="0" fontId="4" fillId="2" borderId="2" xfId="0" applyFont="1" applyFill="1" applyBorder="1" applyAlignment="1" applyProtection="1">
      <alignment horizontal="center" vertical="center" shrinkToFit="1"/>
    </xf>
    <xf numFmtId="176" fontId="4" fillId="2" borderId="3" xfId="0" applyNumberFormat="1" applyFont="1" applyFill="1" applyBorder="1" applyAlignment="1" applyProtection="1">
      <alignment horizontal="center" vertical="center" shrinkToFit="1"/>
    </xf>
    <xf numFmtId="0" fontId="4" fillId="0" borderId="3" xfId="0" applyFont="1" applyBorder="1" applyAlignment="1" applyProtection="1">
      <alignment horizontal="center" vertical="center"/>
    </xf>
    <xf numFmtId="178" fontId="4" fillId="0" borderId="4" xfId="0" applyNumberFormat="1"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178" fontId="4" fillId="0" borderId="7" xfId="0" applyNumberFormat="1" applyFont="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0" fontId="0" fillId="0" borderId="1" xfId="0" applyBorder="1" applyAlignment="1" applyProtection="1">
      <alignment horizontal="center" vertical="center"/>
    </xf>
    <xf numFmtId="179" fontId="0" fillId="0" borderId="1" xfId="0" applyNumberFormat="1" applyBorder="1" applyAlignment="1" applyProtection="1">
      <alignment horizontal="center" vertical="center"/>
    </xf>
    <xf numFmtId="0" fontId="41" fillId="0" borderId="0" xfId="2" applyFont="1">
      <alignment vertical="center"/>
    </xf>
    <xf numFmtId="0" fontId="41" fillId="0" borderId="1" xfId="2" applyFont="1" applyBorder="1" applyAlignment="1">
      <alignment horizontal="center" vertical="center" shrinkToFit="1"/>
    </xf>
    <xf numFmtId="0" fontId="41" fillId="0" borderId="1" xfId="2" applyFont="1" applyBorder="1">
      <alignment vertical="center"/>
    </xf>
    <xf numFmtId="31" fontId="41" fillId="0" borderId="6" xfId="2" applyNumberFormat="1" applyFont="1" applyBorder="1">
      <alignment vertical="center"/>
    </xf>
    <xf numFmtId="0" fontId="41" fillId="0" borderId="6" xfId="2" applyFont="1" applyBorder="1">
      <alignment vertical="center"/>
    </xf>
    <xf numFmtId="0" fontId="41" fillId="4" borderId="29" xfId="2" applyFont="1" applyFill="1" applyBorder="1" applyProtection="1">
      <alignment vertical="center"/>
      <protection locked="0"/>
    </xf>
    <xf numFmtId="0" fontId="41" fillId="0" borderId="29" xfId="2" applyFont="1" applyBorder="1">
      <alignment vertical="center"/>
    </xf>
    <xf numFmtId="0" fontId="41" fillId="0" borderId="12" xfId="2" applyFont="1" applyBorder="1">
      <alignment vertical="center"/>
    </xf>
    <xf numFmtId="0" fontId="41" fillId="0" borderId="0" xfId="1" applyFont="1">
      <alignment vertical="center"/>
    </xf>
    <xf numFmtId="0" fontId="41" fillId="4" borderId="0" xfId="2" applyFont="1" applyFill="1" applyProtection="1">
      <alignment vertical="center"/>
      <protection locked="0"/>
    </xf>
    <xf numFmtId="0" fontId="44" fillId="0" borderId="11" xfId="1" applyFont="1" applyBorder="1" applyAlignment="1">
      <alignment vertical="center" shrinkToFit="1"/>
    </xf>
    <xf numFmtId="0" fontId="16" fillId="0" borderId="1" xfId="1" applyFont="1" applyBorder="1" applyAlignment="1" applyProtection="1">
      <alignment horizontal="center" vertical="center"/>
    </xf>
    <xf numFmtId="0" fontId="18" fillId="0" borderId="6" xfId="1" applyFont="1" applyBorder="1" applyAlignment="1" applyProtection="1">
      <alignment horizontal="center" vertical="center"/>
    </xf>
    <xf numFmtId="0" fontId="18" fillId="0" borderId="3" xfId="1" applyFont="1" applyBorder="1" applyAlignment="1" applyProtection="1">
      <alignment horizontal="center" vertical="center"/>
    </xf>
    <xf numFmtId="0" fontId="18" fillId="0" borderId="29" xfId="1" applyFont="1" applyBorder="1" applyAlignment="1" applyProtection="1">
      <alignment horizontal="center" vertical="center"/>
    </xf>
    <xf numFmtId="0" fontId="12" fillId="0" borderId="29" xfId="1" applyFont="1" applyBorder="1" applyAlignment="1" applyProtection="1">
      <alignment horizontal="center" vertical="center"/>
    </xf>
    <xf numFmtId="0" fontId="18" fillId="0" borderId="0" xfId="1" applyFont="1" applyAlignment="1" applyProtection="1">
      <alignment horizontal="center" vertical="center"/>
    </xf>
    <xf numFmtId="0" fontId="18" fillId="0" borderId="2" xfId="1" applyFont="1" applyBorder="1" applyAlignment="1" applyProtection="1">
      <alignment horizontal="center" vertical="center"/>
    </xf>
    <xf numFmtId="0" fontId="18" fillId="0" borderId="5" xfId="1" applyFont="1" applyBorder="1" applyAlignment="1" applyProtection="1">
      <alignment horizontal="center" vertical="center"/>
    </xf>
    <xf numFmtId="0" fontId="31" fillId="0" borderId="0" xfId="1" applyFont="1" applyAlignment="1" applyProtection="1">
      <alignment horizontal="center" vertical="center" wrapText="1"/>
    </xf>
    <xf numFmtId="0" fontId="11" fillId="0" borderId="29" xfId="1" applyFont="1" applyBorder="1" applyAlignment="1" applyProtection="1">
      <alignment vertical="center" shrinkToFit="1"/>
    </xf>
    <xf numFmtId="0" fontId="11" fillId="0" borderId="12" xfId="1" applyFont="1" applyBorder="1" applyAlignment="1" applyProtection="1">
      <alignment vertical="center" shrinkToFit="1"/>
    </xf>
    <xf numFmtId="0" fontId="10" fillId="0" borderId="29" xfId="1" applyBorder="1" applyAlignment="1" applyProtection="1">
      <alignment horizontal="center" vertical="center"/>
    </xf>
    <xf numFmtId="0" fontId="10" fillId="0" borderId="12" xfId="1" applyBorder="1" applyAlignment="1" applyProtection="1">
      <alignment horizontal="center" vertical="center"/>
    </xf>
    <xf numFmtId="0" fontId="10" fillId="0" borderId="0" xfId="1" applyAlignment="1" applyProtection="1">
      <alignment horizontal="center" vertical="center"/>
    </xf>
    <xf numFmtId="0" fontId="41" fillId="0" borderId="1" xfId="2"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28" fillId="0" borderId="84" xfId="1" applyFont="1" applyBorder="1" applyAlignment="1" applyProtection="1">
      <alignment vertical="center" wrapText="1"/>
    </xf>
    <xf numFmtId="0" fontId="23" fillId="0" borderId="84" xfId="1" applyFont="1" applyBorder="1" applyProtection="1">
      <alignment vertical="center"/>
    </xf>
    <xf numFmtId="0" fontId="11" fillId="0" borderId="11" xfId="1" applyFont="1" applyBorder="1" applyProtection="1">
      <alignment vertical="center"/>
      <protection locked="0"/>
    </xf>
    <xf numFmtId="49" fontId="11" fillId="0" borderId="29" xfId="1" applyNumberFormat="1" applyFont="1" applyBorder="1" applyProtection="1">
      <alignment vertical="center"/>
      <protection locked="0"/>
    </xf>
    <xf numFmtId="0" fontId="11" fillId="0" borderId="29" xfId="1" applyFont="1" applyBorder="1" applyProtection="1">
      <alignment vertical="center"/>
      <protection locked="0"/>
    </xf>
    <xf numFmtId="49" fontId="11" fillId="0" borderId="12" xfId="1" applyNumberFormat="1" applyFont="1" applyBorder="1" applyProtection="1">
      <alignment vertical="center"/>
      <protection locked="0"/>
    </xf>
    <xf numFmtId="0" fontId="48" fillId="2" borderId="11" xfId="1" applyFont="1" applyFill="1" applyBorder="1" applyAlignment="1" applyProtection="1">
      <alignment horizontal="center" vertical="center" shrinkToFit="1"/>
      <protection locked="0"/>
    </xf>
    <xf numFmtId="187" fontId="48" fillId="2" borderId="29" xfId="1" applyNumberFormat="1" applyFont="1" applyFill="1" applyBorder="1" applyAlignment="1" applyProtection="1">
      <alignment horizontal="right" vertical="center" shrinkToFit="1"/>
      <protection locked="0"/>
    </xf>
    <xf numFmtId="185" fontId="48" fillId="2" borderId="29" xfId="1" applyNumberFormat="1" applyFont="1" applyFill="1" applyBorder="1" applyAlignment="1" applyProtection="1">
      <alignment horizontal="right" vertical="center" shrinkToFit="1"/>
      <protection locked="0"/>
    </xf>
    <xf numFmtId="182" fontId="48" fillId="2" borderId="29" xfId="1" applyNumberFormat="1" applyFont="1" applyFill="1" applyBorder="1" applyAlignment="1" applyProtection="1">
      <alignment horizontal="right" vertical="center" shrinkToFit="1"/>
      <protection locked="0"/>
    </xf>
    <xf numFmtId="176" fontId="48" fillId="2" borderId="29" xfId="1" applyNumberFormat="1" applyFont="1" applyFill="1" applyBorder="1" applyAlignment="1" applyProtection="1">
      <alignment horizontal="center" vertical="center" shrinkToFit="1"/>
      <protection locked="0"/>
    </xf>
    <xf numFmtId="185" fontId="11" fillId="2" borderId="29" xfId="1" applyNumberFormat="1" applyFont="1" applyFill="1" applyBorder="1" applyAlignment="1" applyProtection="1">
      <alignment horizontal="right" vertical="center" shrinkToFit="1"/>
      <protection locked="0"/>
    </xf>
    <xf numFmtId="182" fontId="11" fillId="2" borderId="29" xfId="1" applyNumberFormat="1" applyFont="1" applyFill="1" applyBorder="1" applyAlignment="1" applyProtection="1">
      <alignment horizontal="right" vertical="center" shrinkToFit="1"/>
      <protection locked="0"/>
    </xf>
    <xf numFmtId="176" fontId="11" fillId="2" borderId="29" xfId="1" applyNumberFormat="1" applyFont="1" applyFill="1" applyBorder="1" applyAlignment="1" applyProtection="1">
      <alignment horizontal="center" vertical="center" shrinkToFit="1"/>
      <protection locked="0"/>
    </xf>
    <xf numFmtId="0" fontId="12" fillId="0" borderId="29" xfId="1" applyFont="1" applyBorder="1" applyAlignment="1" applyProtection="1">
      <alignment horizontal="center" vertical="center"/>
    </xf>
    <xf numFmtId="0" fontId="10" fillId="0" borderId="29" xfId="1" applyBorder="1" applyAlignment="1" applyProtection="1">
      <alignment horizontal="center" vertical="center"/>
    </xf>
    <xf numFmtId="0" fontId="10" fillId="0" borderId="12" xfId="1" applyBorder="1" applyAlignment="1" applyProtection="1">
      <alignment horizontal="center" vertical="center"/>
    </xf>
    <xf numFmtId="188" fontId="16" fillId="0" borderId="1" xfId="1" applyNumberFormat="1" applyFont="1" applyBorder="1" applyAlignment="1" applyProtection="1">
      <alignment horizontal="center" vertical="center"/>
    </xf>
    <xf numFmtId="188" fontId="18" fillId="0" borderId="3" xfId="1" applyNumberFormat="1" applyFont="1" applyBorder="1" applyAlignment="1" applyProtection="1">
      <alignment horizontal="center" vertical="center"/>
    </xf>
    <xf numFmtId="188" fontId="18" fillId="0" borderId="6" xfId="1" applyNumberFormat="1" applyFont="1" applyBorder="1" applyAlignment="1" applyProtection="1">
      <alignment horizontal="center" vertical="center"/>
    </xf>
    <xf numFmtId="188" fontId="18" fillId="0" borderId="29" xfId="1" applyNumberFormat="1" applyFont="1" applyBorder="1" applyAlignment="1" applyProtection="1">
      <alignment horizontal="center" vertical="center"/>
    </xf>
    <xf numFmtId="0" fontId="10" fillId="0" borderId="0" xfId="1" applyBorder="1" applyProtection="1">
      <alignment vertical="center"/>
    </xf>
    <xf numFmtId="0" fontId="12" fillId="0" borderId="0" xfId="1" applyFont="1" applyBorder="1" applyAlignment="1" applyProtection="1">
      <alignment vertical="center"/>
    </xf>
    <xf numFmtId="0" fontId="10" fillId="0" borderId="0" xfId="1" applyBorder="1" applyAlignment="1" applyProtection="1">
      <alignment vertical="center"/>
    </xf>
    <xf numFmtId="0" fontId="42" fillId="0" borderId="1" xfId="2" applyFont="1" applyBorder="1" applyAlignment="1">
      <alignment horizontal="center" vertical="center" wrapText="1"/>
    </xf>
    <xf numFmtId="0" fontId="16" fillId="0" borderId="1" xfId="1" applyFont="1" applyBorder="1" applyAlignment="1" applyProtection="1">
      <alignment horizontal="center" vertical="center"/>
    </xf>
    <xf numFmtId="0" fontId="12" fillId="0" borderId="1" xfId="1" applyFont="1" applyBorder="1" applyAlignment="1" applyProtection="1">
      <alignment horizontal="center" vertical="center"/>
    </xf>
    <xf numFmtId="0" fontId="10" fillId="0" borderId="1" xfId="1" applyBorder="1" applyAlignment="1">
      <alignment horizontal="center" vertical="center"/>
    </xf>
    <xf numFmtId="0" fontId="18" fillId="0" borderId="1" xfId="1" applyFont="1" applyBorder="1" applyAlignment="1" applyProtection="1">
      <alignment horizontal="center" vertical="center"/>
    </xf>
    <xf numFmtId="0" fontId="18" fillId="0" borderId="6" xfId="1" applyFont="1" applyBorder="1" applyAlignment="1" applyProtection="1">
      <alignment horizontal="center" vertical="center"/>
    </xf>
    <xf numFmtId="0" fontId="18" fillId="0" borderId="7" xfId="1" applyFont="1" applyBorder="1" applyAlignment="1" applyProtection="1">
      <alignment horizontal="center" vertical="center"/>
    </xf>
    <xf numFmtId="0" fontId="18" fillId="0" borderId="3" xfId="1" applyFont="1" applyBorder="1" applyAlignment="1" applyProtection="1">
      <alignment horizontal="center" vertical="center"/>
    </xf>
    <xf numFmtId="0" fontId="18" fillId="0" borderId="4" xfId="1" applyFont="1" applyBorder="1" applyAlignment="1" applyProtection="1">
      <alignment horizontal="center" vertical="center"/>
    </xf>
    <xf numFmtId="0" fontId="18" fillId="0" borderId="29" xfId="1" applyFont="1" applyBorder="1" applyAlignment="1" applyProtection="1">
      <alignment horizontal="center" vertical="center"/>
    </xf>
    <xf numFmtId="0" fontId="18" fillId="0" borderId="12" xfId="1" applyFont="1" applyBorder="1" applyAlignment="1" applyProtection="1">
      <alignment horizontal="center" vertical="center"/>
    </xf>
    <xf numFmtId="0" fontId="18" fillId="0" borderId="2" xfId="1" applyFont="1" applyBorder="1" applyAlignment="1" applyProtection="1">
      <alignment horizontal="center" vertical="center" wrapText="1"/>
    </xf>
    <xf numFmtId="0" fontId="18" fillId="0" borderId="4" xfId="1" applyFont="1" applyBorder="1" applyAlignment="1" applyProtection="1">
      <alignment horizontal="center" vertical="center" wrapText="1"/>
    </xf>
    <xf numFmtId="0" fontId="18" fillId="0" borderId="5" xfId="1" applyFont="1" applyBorder="1" applyAlignment="1" applyProtection="1">
      <alignment horizontal="center" vertical="center" wrapText="1"/>
    </xf>
    <xf numFmtId="0" fontId="18" fillId="0" borderId="7" xfId="1" applyFont="1" applyBorder="1" applyAlignment="1" applyProtection="1">
      <alignment horizontal="center" vertical="center" wrapText="1"/>
    </xf>
    <xf numFmtId="0" fontId="11" fillId="0" borderId="11" xfId="1" applyFont="1" applyBorder="1" applyAlignment="1" applyProtection="1">
      <alignment horizontal="center" vertical="center"/>
    </xf>
    <xf numFmtId="0" fontId="11" fillId="0" borderId="12" xfId="1" applyFont="1" applyBorder="1" applyAlignment="1" applyProtection="1">
      <alignment horizontal="center" vertical="center"/>
    </xf>
    <xf numFmtId="0" fontId="17" fillId="0" borderId="11" xfId="1" applyFont="1" applyBorder="1" applyAlignment="1" applyProtection="1">
      <alignment horizontal="center" vertical="center"/>
    </xf>
    <xf numFmtId="0" fontId="17" fillId="0" borderId="12" xfId="1" applyFont="1" applyBorder="1" applyAlignment="1" applyProtection="1">
      <alignment horizontal="center" vertical="center"/>
    </xf>
    <xf numFmtId="0" fontId="20" fillId="0" borderId="11" xfId="1" applyFont="1" applyBorder="1" applyAlignment="1" applyProtection="1">
      <alignment horizontal="left" vertical="center"/>
    </xf>
    <xf numFmtId="0" fontId="20" fillId="0" borderId="29" xfId="1" applyFont="1" applyBorder="1" applyAlignment="1" applyProtection="1">
      <alignment horizontal="left" vertical="center"/>
    </xf>
    <xf numFmtId="0" fontId="20" fillId="0" borderId="12" xfId="1" applyFont="1" applyBorder="1" applyAlignment="1" applyProtection="1">
      <alignment horizontal="left" vertical="center"/>
    </xf>
    <xf numFmtId="0" fontId="12" fillId="0" borderId="11" xfId="1" applyFont="1" applyBorder="1" applyAlignment="1" applyProtection="1">
      <alignment horizontal="center" vertical="center"/>
    </xf>
    <xf numFmtId="0" fontId="12" fillId="0" borderId="29" xfId="1" applyFont="1" applyBorder="1" applyAlignment="1" applyProtection="1">
      <alignment horizontal="center" vertical="center"/>
    </xf>
    <xf numFmtId="0" fontId="12" fillId="0" borderId="12" xfId="1" applyFont="1" applyBorder="1" applyAlignment="1" applyProtection="1">
      <alignment horizontal="center" vertical="center"/>
    </xf>
    <xf numFmtId="0" fontId="18" fillId="0" borderId="0" xfId="1" applyFont="1" applyAlignment="1" applyProtection="1">
      <alignment horizontal="center" vertical="center"/>
    </xf>
    <xf numFmtId="188" fontId="18" fillId="0" borderId="3" xfId="1" applyNumberFormat="1" applyFont="1" applyBorder="1" applyAlignment="1" applyProtection="1">
      <alignment horizontal="center" vertical="center"/>
    </xf>
    <xf numFmtId="188" fontId="18" fillId="0" borderId="4" xfId="1" applyNumberFormat="1" applyFont="1" applyBorder="1" applyAlignment="1" applyProtection="1">
      <alignment horizontal="center" vertical="center"/>
    </xf>
    <xf numFmtId="188" fontId="18" fillId="0" borderId="6" xfId="1" applyNumberFormat="1" applyFont="1" applyBorder="1" applyAlignment="1" applyProtection="1">
      <alignment horizontal="center" vertical="center"/>
    </xf>
    <xf numFmtId="188" fontId="18" fillId="0" borderId="7" xfId="1" applyNumberFormat="1" applyFont="1" applyBorder="1" applyAlignment="1" applyProtection="1">
      <alignment horizontal="center" vertical="center"/>
    </xf>
    <xf numFmtId="0" fontId="18" fillId="0" borderId="2" xfId="1" applyFont="1" applyBorder="1" applyAlignment="1" applyProtection="1">
      <alignment horizontal="center" vertical="center"/>
    </xf>
    <xf numFmtId="0" fontId="18" fillId="0" borderId="5" xfId="1" applyFont="1" applyBorder="1" applyAlignment="1" applyProtection="1">
      <alignment horizontal="center" vertical="center"/>
    </xf>
    <xf numFmtId="0" fontId="17" fillId="0" borderId="29" xfId="1" applyFont="1" applyBorder="1" applyAlignment="1" applyProtection="1">
      <alignment horizontal="center" vertical="center"/>
    </xf>
    <xf numFmtId="0" fontId="17" fillId="0" borderId="1" xfId="1" applyFont="1" applyBorder="1" applyAlignment="1" applyProtection="1">
      <alignment horizontal="center" vertical="center"/>
    </xf>
    <xf numFmtId="0" fontId="17" fillId="0" borderId="5" xfId="1" applyFont="1" applyBorder="1" applyAlignment="1" applyProtection="1">
      <alignment horizontal="center" vertical="center"/>
    </xf>
    <xf numFmtId="0" fontId="17" fillId="0" borderId="7"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 xfId="1" applyFont="1" applyBorder="1" applyAlignment="1" applyProtection="1">
      <alignment horizontal="center" vertical="center"/>
    </xf>
    <xf numFmtId="0" fontId="17" fillId="0" borderId="4" xfId="1" applyFont="1" applyBorder="1" applyAlignment="1" applyProtection="1">
      <alignment horizontal="center" vertical="center"/>
    </xf>
    <xf numFmtId="0" fontId="32" fillId="0" borderId="0" xfId="1" applyFont="1" applyAlignment="1" applyProtection="1">
      <alignment horizontal="center" vertical="center"/>
    </xf>
    <xf numFmtId="0" fontId="31" fillId="0" borderId="0" xfId="1" applyFont="1" applyAlignment="1" applyProtection="1">
      <alignment horizontal="center" vertical="center" wrapText="1"/>
    </xf>
    <xf numFmtId="0" fontId="11" fillId="0" borderId="11" xfId="1" applyFont="1" applyBorder="1" applyAlignment="1" applyProtection="1">
      <alignment horizontal="distributed" vertical="center" justifyLastLine="1"/>
      <protection locked="0"/>
    </xf>
    <xf numFmtId="0" fontId="11" fillId="0" borderId="12" xfId="1" applyFont="1" applyBorder="1" applyAlignment="1" applyProtection="1">
      <alignment horizontal="distributed" vertical="center" justifyLastLine="1"/>
      <protection locked="0"/>
    </xf>
    <xf numFmtId="0" fontId="11" fillId="0" borderId="0" xfId="1" applyFont="1" applyAlignment="1" applyProtection="1">
      <alignment horizontal="left" vertical="center" wrapText="1" indent="1"/>
    </xf>
    <xf numFmtId="0" fontId="11" fillId="0" borderId="93" xfId="1" applyFont="1" applyBorder="1" applyAlignment="1" applyProtection="1">
      <alignment horizontal="distributed" vertical="center" justifyLastLine="1"/>
    </xf>
    <xf numFmtId="0" fontId="11" fillId="0" borderId="92" xfId="1" applyFont="1" applyBorder="1" applyAlignment="1" applyProtection="1">
      <alignment horizontal="distributed" vertical="center" justifyLastLine="1"/>
    </xf>
    <xf numFmtId="0" fontId="28" fillId="6" borderId="91" xfId="1" applyFont="1" applyFill="1" applyBorder="1" applyAlignment="1" applyProtection="1">
      <alignment horizontal="center" vertical="center" wrapText="1"/>
      <protection locked="0"/>
    </xf>
    <xf numFmtId="0" fontId="28" fillId="6" borderId="90" xfId="1" applyFont="1" applyFill="1" applyBorder="1" applyAlignment="1" applyProtection="1">
      <alignment horizontal="center" vertical="center" wrapText="1"/>
      <protection locked="0"/>
    </xf>
    <xf numFmtId="0" fontId="28" fillId="6" borderId="89" xfId="1" applyFont="1" applyFill="1" applyBorder="1" applyAlignment="1" applyProtection="1">
      <alignment horizontal="center" vertical="center" wrapText="1"/>
      <protection locked="0"/>
    </xf>
    <xf numFmtId="0" fontId="11" fillId="0" borderId="87" xfId="1" applyFont="1" applyBorder="1" applyAlignment="1" applyProtection="1">
      <alignment horizontal="distributed" vertical="center" justifyLastLine="1"/>
    </xf>
    <xf numFmtId="0" fontId="11" fillId="0" borderId="12" xfId="1" applyFont="1" applyBorder="1" applyAlignment="1" applyProtection="1">
      <alignment horizontal="distributed" vertical="center" justifyLastLine="1"/>
    </xf>
    <xf numFmtId="0" fontId="28" fillId="6" borderId="11" xfId="1" applyFont="1" applyFill="1" applyBorder="1" applyAlignment="1" applyProtection="1">
      <alignment horizontal="center" vertical="center"/>
      <protection locked="0"/>
    </xf>
    <xf numFmtId="0" fontId="28" fillId="6" borderId="29" xfId="1" applyFont="1" applyFill="1" applyBorder="1" applyAlignment="1" applyProtection="1">
      <alignment horizontal="center" vertical="center"/>
      <protection locked="0"/>
    </xf>
    <xf numFmtId="0" fontId="28" fillId="6" borderId="84" xfId="1" applyFont="1" applyFill="1" applyBorder="1" applyAlignment="1" applyProtection="1">
      <alignment horizontal="center" vertical="center"/>
      <protection locked="0"/>
    </xf>
    <xf numFmtId="0" fontId="28" fillId="0" borderId="29" xfId="1" applyFont="1" applyBorder="1" applyAlignment="1" applyProtection="1">
      <alignment horizontal="center" vertical="center"/>
    </xf>
    <xf numFmtId="0" fontId="11" fillId="0" borderId="88" xfId="1" applyFont="1" applyBorder="1" applyAlignment="1" applyProtection="1">
      <alignment horizontal="distributed" vertical="center" justifyLastLine="1"/>
    </xf>
    <xf numFmtId="0" fontId="11" fillId="0" borderId="25" xfId="1" applyFont="1" applyBorder="1" applyAlignment="1" applyProtection="1">
      <alignment horizontal="distributed" vertical="center" justifyLastLine="1"/>
    </xf>
    <xf numFmtId="0" fontId="11" fillId="0" borderId="87" xfId="1" applyFont="1" applyBorder="1" applyAlignment="1" applyProtection="1">
      <alignment horizontal="center" vertical="center" justifyLastLine="1"/>
    </xf>
    <xf numFmtId="0" fontId="11" fillId="0" borderId="12" xfId="1" applyFont="1" applyBorder="1" applyAlignment="1" applyProtection="1">
      <alignment horizontal="center" vertical="center" justifyLastLine="1"/>
    </xf>
    <xf numFmtId="0" fontId="27" fillId="0" borderId="9" xfId="1" applyFont="1" applyBorder="1" applyAlignment="1" applyProtection="1">
      <alignment horizontal="left" vertical="center" wrapText="1"/>
    </xf>
    <xf numFmtId="0" fontId="27" fillId="0" borderId="0" xfId="1" applyFont="1" applyAlignment="1" applyProtection="1">
      <alignment horizontal="left" vertical="center" wrapText="1"/>
    </xf>
    <xf numFmtId="0" fontId="27" fillId="0" borderId="80" xfId="1" applyFont="1" applyBorder="1" applyAlignment="1" applyProtection="1">
      <alignment horizontal="left" vertical="center" wrapText="1"/>
    </xf>
    <xf numFmtId="0" fontId="11" fillId="0" borderId="0" xfId="1" applyFont="1" applyAlignment="1" applyProtection="1">
      <alignment horizontal="left" vertical="center" wrapText="1"/>
    </xf>
    <xf numFmtId="0" fontId="11" fillId="0" borderId="8" xfId="1" applyFont="1" applyBorder="1" applyAlignment="1" applyProtection="1">
      <alignment horizontal="left" vertical="center" wrapText="1"/>
    </xf>
    <xf numFmtId="0" fontId="11" fillId="0" borderId="6" xfId="1" applyFont="1" applyBorder="1" applyAlignment="1" applyProtection="1">
      <alignment horizontal="left" vertical="center" wrapText="1"/>
    </xf>
    <xf numFmtId="0" fontId="11" fillId="0" borderId="7" xfId="1" applyFont="1" applyBorder="1" applyAlignment="1" applyProtection="1">
      <alignment horizontal="left" vertical="center" wrapText="1"/>
    </xf>
    <xf numFmtId="0" fontId="11" fillId="0" borderId="84" xfId="1" applyFont="1" applyBorder="1" applyAlignment="1" applyProtection="1">
      <alignment horizontal="center" vertical="center"/>
    </xf>
    <xf numFmtId="0" fontId="24" fillId="0" borderId="11" xfId="1" applyFont="1" applyBorder="1" applyAlignment="1" applyProtection="1">
      <alignment horizontal="left" vertical="center" shrinkToFit="1"/>
    </xf>
    <xf numFmtId="0" fontId="24" fillId="0" borderId="29" xfId="1" applyFont="1" applyBorder="1" applyAlignment="1" applyProtection="1">
      <alignment horizontal="left" vertical="center" shrinkToFit="1"/>
    </xf>
    <xf numFmtId="0" fontId="24" fillId="0" borderId="12" xfId="1" applyFont="1" applyBorder="1" applyAlignment="1" applyProtection="1">
      <alignment horizontal="left" vertical="center" shrinkToFit="1"/>
    </xf>
    <xf numFmtId="0" fontId="11" fillId="0" borderId="69" xfId="1" applyFont="1" applyBorder="1" applyProtection="1">
      <alignment vertical="center"/>
    </xf>
    <xf numFmtId="0" fontId="11" fillId="0" borderId="68" xfId="1" applyFont="1" applyBorder="1" applyProtection="1">
      <alignment vertical="center"/>
    </xf>
    <xf numFmtId="0" fontId="11" fillId="0" borderId="67" xfId="1" applyFont="1" applyBorder="1" applyProtection="1">
      <alignment vertical="center"/>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24" fillId="0" borderId="4" xfId="1" applyFont="1" applyBorder="1" applyAlignment="1" applyProtection="1">
      <alignment vertical="center" wrapText="1"/>
    </xf>
    <xf numFmtId="0" fontId="24" fillId="0" borderId="5" xfId="1" applyFont="1" applyBorder="1" applyAlignment="1" applyProtection="1">
      <alignment vertical="center" wrapText="1"/>
    </xf>
    <xf numFmtId="0" fontId="24" fillId="0" borderId="6" xfId="1" applyFont="1" applyBorder="1" applyAlignment="1" applyProtection="1">
      <alignment vertical="center" wrapText="1"/>
    </xf>
    <xf numFmtId="0" fontId="24" fillId="0" borderId="7" xfId="1" applyFont="1" applyBorder="1" applyAlignment="1" applyProtection="1">
      <alignment vertical="center" wrapText="1"/>
    </xf>
    <xf numFmtId="0" fontId="11" fillId="4" borderId="72" xfId="1" applyFont="1" applyFill="1" applyBorder="1" applyAlignment="1" applyProtection="1">
      <alignment horizontal="center" vertical="center"/>
      <protection locked="0"/>
    </xf>
    <xf numFmtId="0" fontId="11" fillId="4" borderId="66" xfId="1" applyFont="1" applyFill="1" applyBorder="1" applyAlignment="1" applyProtection="1">
      <alignment horizontal="center" vertical="center"/>
      <protection locked="0"/>
    </xf>
    <xf numFmtId="0" fontId="11" fillId="4" borderId="73" xfId="1" applyFont="1" applyFill="1" applyBorder="1" applyAlignment="1" applyProtection="1">
      <alignment horizontal="center" vertical="center"/>
      <protection locked="0"/>
    </xf>
    <xf numFmtId="0" fontId="11" fillId="4" borderId="65" xfId="1" applyFont="1" applyFill="1" applyBorder="1" applyAlignment="1" applyProtection="1">
      <alignment horizontal="center" vertical="center"/>
      <protection locked="0"/>
    </xf>
    <xf numFmtId="0" fontId="11" fillId="5" borderId="72" xfId="1" applyFont="1" applyFill="1" applyBorder="1" applyAlignment="1" applyProtection="1">
      <alignment horizontal="center" vertical="center"/>
      <protection locked="0"/>
    </xf>
    <xf numFmtId="0" fontId="11" fillId="5" borderId="66" xfId="1" applyFont="1" applyFill="1" applyBorder="1" applyAlignment="1" applyProtection="1">
      <alignment horizontal="center" vertical="center"/>
      <protection locked="0"/>
    </xf>
    <xf numFmtId="0" fontId="11" fillId="5" borderId="73" xfId="1" applyFont="1" applyFill="1" applyBorder="1" applyAlignment="1" applyProtection="1">
      <alignment horizontal="center" vertical="center"/>
      <protection locked="0"/>
    </xf>
    <xf numFmtId="0" fontId="11" fillId="5" borderId="65" xfId="1" applyFont="1" applyFill="1" applyBorder="1" applyAlignment="1" applyProtection="1">
      <alignment horizontal="center" vertical="center"/>
      <protection locked="0"/>
    </xf>
    <xf numFmtId="0" fontId="11" fillId="0" borderId="11" xfId="1" applyFont="1" applyBorder="1" applyAlignment="1" applyProtection="1">
      <alignment vertical="center" shrinkToFit="1"/>
    </xf>
    <xf numFmtId="0" fontId="11" fillId="0" borderId="29" xfId="1" applyFont="1" applyBorder="1" applyAlignment="1" applyProtection="1">
      <alignment vertical="center" shrinkToFit="1"/>
    </xf>
    <xf numFmtId="0" fontId="11" fillId="0" borderId="12" xfId="1" applyFont="1" applyBorder="1" applyAlignment="1" applyProtection="1">
      <alignment vertical="center" shrinkToFit="1"/>
    </xf>
    <xf numFmtId="0" fontId="25" fillId="0" borderId="11" xfId="1" applyFont="1" applyBorder="1" applyAlignment="1" applyProtection="1">
      <alignment horizontal="left" vertical="center" wrapText="1"/>
    </xf>
    <xf numFmtId="0" fontId="25" fillId="0" borderId="29" xfId="1" applyFont="1" applyBorder="1" applyAlignment="1" applyProtection="1">
      <alignment horizontal="left" vertical="center" wrapText="1"/>
    </xf>
    <xf numFmtId="0" fontId="25" fillId="0" borderId="12" xfId="1" applyFont="1" applyBorder="1" applyAlignment="1" applyProtection="1">
      <alignment horizontal="left" vertical="center" wrapText="1"/>
    </xf>
    <xf numFmtId="0" fontId="11" fillId="0" borderId="45" xfId="1" applyFont="1" applyBorder="1" applyAlignment="1" applyProtection="1">
      <alignment horizontal="center" vertical="center"/>
    </xf>
    <xf numFmtId="0" fontId="11" fillId="0" borderId="43" xfId="1" applyFont="1" applyBorder="1" applyAlignment="1" applyProtection="1">
      <alignment horizontal="center" vertical="center"/>
    </xf>
    <xf numFmtId="0" fontId="11" fillId="0" borderId="55" xfId="1" applyFont="1" applyBorder="1" applyAlignment="1" applyProtection="1">
      <alignment horizontal="center" vertical="center"/>
    </xf>
    <xf numFmtId="0" fontId="11" fillId="0" borderId="79" xfId="1" applyFont="1" applyBorder="1" applyAlignment="1" applyProtection="1">
      <alignment horizontal="center" vertical="center"/>
    </xf>
    <xf numFmtId="0" fontId="19" fillId="0" borderId="22" xfId="1" applyFont="1" applyBorder="1" applyAlignment="1" applyProtection="1">
      <alignment vertical="center" shrinkToFit="1"/>
    </xf>
    <xf numFmtId="0" fontId="19" fillId="0" borderId="23" xfId="1" applyFont="1" applyBorder="1" applyAlignment="1" applyProtection="1">
      <alignment vertical="center" shrinkToFit="1"/>
    </xf>
    <xf numFmtId="0" fontId="19" fillId="0" borderId="64" xfId="1" applyFont="1" applyBorder="1" applyAlignment="1" applyProtection="1">
      <alignment vertical="center" shrinkToFit="1"/>
    </xf>
    <xf numFmtId="0" fontId="11" fillId="0" borderId="45" xfId="1" applyFont="1" applyBorder="1" applyAlignment="1" applyProtection="1">
      <alignment horizontal="center" vertical="center" justifyLastLine="1"/>
    </xf>
    <xf numFmtId="0" fontId="11" fillId="0" borderId="43" xfId="1" applyFont="1" applyBorder="1" applyAlignment="1" applyProtection="1">
      <alignment horizontal="center" vertical="center" justifyLastLine="1"/>
    </xf>
    <xf numFmtId="0" fontId="11" fillId="0" borderId="55" xfId="1" applyFont="1" applyBorder="1" applyAlignment="1" applyProtection="1">
      <alignment horizontal="center" vertical="center" shrinkToFit="1"/>
    </xf>
    <xf numFmtId="0" fontId="11" fillId="0" borderId="44" xfId="1" applyFont="1" applyBorder="1" applyAlignment="1" applyProtection="1">
      <alignment horizontal="center" vertical="center" shrinkToFit="1"/>
    </xf>
    <xf numFmtId="0" fontId="11" fillId="0" borderId="54" xfId="1" applyFont="1" applyBorder="1" applyAlignment="1" applyProtection="1">
      <alignment horizontal="center" vertical="center" shrinkToFit="1"/>
    </xf>
    <xf numFmtId="0" fontId="11" fillId="0" borderId="38" xfId="1" applyFont="1" applyBorder="1" applyAlignment="1" applyProtection="1">
      <alignment horizontal="center" wrapText="1"/>
    </xf>
    <xf numFmtId="0" fontId="11" fillId="0" borderId="0" xfId="1" applyFont="1" applyAlignment="1" applyProtection="1">
      <alignment horizontal="center" wrapText="1"/>
    </xf>
    <xf numFmtId="181" fontId="17" fillId="4" borderId="0" xfId="1" applyNumberFormat="1" applyFont="1" applyFill="1" applyAlignment="1" applyProtection="1">
      <alignment horizontal="right"/>
      <protection locked="0"/>
    </xf>
    <xf numFmtId="181" fontId="17" fillId="4" borderId="8" xfId="1" applyNumberFormat="1" applyFont="1" applyFill="1" applyBorder="1" applyAlignment="1" applyProtection="1">
      <alignment horizontal="right"/>
      <protection locked="0"/>
    </xf>
    <xf numFmtId="181" fontId="17" fillId="4" borderId="52" xfId="1" applyNumberFormat="1" applyFont="1" applyFill="1" applyBorder="1" applyAlignment="1" applyProtection="1">
      <alignment horizontal="right"/>
      <protection locked="0"/>
    </xf>
    <xf numFmtId="181" fontId="17" fillId="4" borderId="51" xfId="1" applyNumberFormat="1" applyFont="1" applyFill="1" applyBorder="1" applyAlignment="1" applyProtection="1">
      <alignment horizontal="right"/>
      <protection locked="0"/>
    </xf>
    <xf numFmtId="0" fontId="11" fillId="0" borderId="1" xfId="1" applyFont="1" applyBorder="1" applyAlignment="1" applyProtection="1">
      <alignment horizontal="center" vertical="center"/>
    </xf>
    <xf numFmtId="0" fontId="10" fillId="4" borderId="11" xfId="1" applyFill="1" applyBorder="1" applyAlignment="1" applyProtection="1">
      <alignment horizontal="left" vertical="center" shrinkToFit="1"/>
      <protection locked="0"/>
    </xf>
    <xf numFmtId="0" fontId="10" fillId="4" borderId="29" xfId="1" applyFill="1" applyBorder="1" applyAlignment="1" applyProtection="1">
      <alignment horizontal="left" vertical="center" shrinkToFit="1"/>
      <protection locked="0"/>
    </xf>
    <xf numFmtId="0" fontId="10" fillId="4" borderId="50" xfId="1" applyFill="1" applyBorder="1" applyAlignment="1" applyProtection="1">
      <alignment horizontal="left" vertical="center" shrinkToFit="1"/>
      <protection locked="0"/>
    </xf>
    <xf numFmtId="49" fontId="11" fillId="0" borderId="31" xfId="1" applyNumberFormat="1" applyFont="1" applyBorder="1" applyAlignment="1" applyProtection="1">
      <alignment horizontal="distributed" vertical="center"/>
    </xf>
    <xf numFmtId="49" fontId="11" fillId="0" borderId="49" xfId="1" applyNumberFormat="1" applyFont="1" applyBorder="1" applyAlignment="1" applyProtection="1">
      <alignment horizontal="left" vertical="center"/>
    </xf>
    <xf numFmtId="49" fontId="11" fillId="0" borderId="48" xfId="1" applyNumberFormat="1" applyFont="1" applyBorder="1" applyAlignment="1" applyProtection="1">
      <alignment horizontal="left" vertical="center"/>
    </xf>
    <xf numFmtId="0" fontId="11" fillId="0" borderId="19" xfId="1" applyFont="1" applyBorder="1" applyAlignment="1" applyProtection="1">
      <alignment horizontal="center" vertical="center"/>
    </xf>
    <xf numFmtId="0" fontId="10" fillId="4" borderId="47" xfId="1" applyFill="1" applyBorder="1" applyAlignment="1" applyProtection="1">
      <alignment horizontal="left" vertical="center" shrinkToFit="1"/>
      <protection locked="0"/>
    </xf>
    <xf numFmtId="0" fontId="10" fillId="4" borderId="42" xfId="1" applyFill="1" applyBorder="1" applyAlignment="1" applyProtection="1">
      <alignment horizontal="left" vertical="center" shrinkToFit="1"/>
      <protection locked="0"/>
    </xf>
    <xf numFmtId="0" fontId="10" fillId="4" borderId="46" xfId="1" applyFill="1" applyBorder="1" applyAlignment="1" applyProtection="1">
      <alignment horizontal="left" vertical="center" shrinkToFit="1"/>
      <protection locked="0"/>
    </xf>
    <xf numFmtId="0" fontId="19" fillId="0" borderId="11" xfId="1" applyFont="1" applyBorder="1" applyAlignment="1" applyProtection="1">
      <alignment horizontal="center" vertical="center"/>
    </xf>
    <xf numFmtId="0" fontId="19" fillId="0" borderId="29" xfId="1" applyFont="1" applyBorder="1" applyAlignment="1" applyProtection="1">
      <alignment horizontal="center" vertical="center"/>
    </xf>
    <xf numFmtId="0" fontId="19" fillId="0" borderId="12" xfId="1" applyFont="1" applyBorder="1" applyAlignment="1" applyProtection="1">
      <alignment horizontal="center" vertical="center"/>
    </xf>
    <xf numFmtId="0" fontId="20" fillId="0" borderId="11" xfId="1" applyFont="1" applyBorder="1" applyAlignment="1" applyProtection="1">
      <alignment horizontal="left" vertical="center" wrapText="1"/>
    </xf>
    <xf numFmtId="0" fontId="10" fillId="0" borderId="11" xfId="1" applyBorder="1" applyAlignment="1">
      <alignment horizontal="center" vertical="center"/>
    </xf>
    <xf numFmtId="0" fontId="10" fillId="0" borderId="29" xfId="1" applyBorder="1" applyAlignment="1">
      <alignment horizontal="center" vertical="center"/>
    </xf>
    <xf numFmtId="0" fontId="10" fillId="0" borderId="12" xfId="1" applyBorder="1" applyAlignment="1">
      <alignment horizontal="center" vertical="center"/>
    </xf>
    <xf numFmtId="188" fontId="18" fillId="0" borderId="29" xfId="1" applyNumberFormat="1" applyFont="1" applyBorder="1" applyAlignment="1" applyProtection="1">
      <alignment horizontal="center" vertical="center"/>
    </xf>
    <xf numFmtId="188" fontId="18" fillId="0" borderId="12" xfId="1" applyNumberFormat="1" applyFont="1" applyBorder="1" applyAlignment="1" applyProtection="1">
      <alignment horizontal="center" vertical="center"/>
    </xf>
    <xf numFmtId="0" fontId="12" fillId="3" borderId="0" xfId="1" applyFont="1" applyFill="1" applyAlignment="1" applyProtection="1">
      <alignment horizontal="center" vertical="center"/>
    </xf>
    <xf numFmtId="0" fontId="12" fillId="3" borderId="41" xfId="1" applyFont="1" applyFill="1" applyBorder="1" applyAlignment="1" applyProtection="1">
      <alignment horizontal="center" vertical="center"/>
    </xf>
    <xf numFmtId="0" fontId="12" fillId="0" borderId="1" xfId="1" applyFont="1" applyBorder="1" applyAlignment="1" applyProtection="1">
      <alignment horizontal="left" vertical="center"/>
    </xf>
    <xf numFmtId="0" fontId="10" fillId="0" borderId="29" xfId="1" applyBorder="1" applyAlignment="1" applyProtection="1">
      <alignment horizontal="center" vertical="center"/>
    </xf>
    <xf numFmtId="0" fontId="10" fillId="0" borderId="12" xfId="1" applyBorder="1" applyAlignment="1" applyProtection="1">
      <alignment horizontal="center" vertical="center"/>
    </xf>
    <xf numFmtId="0" fontId="12" fillId="0" borderId="11" xfId="1" applyFont="1" applyBorder="1" applyAlignment="1" applyProtection="1">
      <alignment horizontal="left" vertical="center"/>
    </xf>
    <xf numFmtId="0" fontId="12" fillId="0" borderId="29" xfId="1" applyFont="1" applyBorder="1" applyAlignment="1" applyProtection="1">
      <alignment horizontal="left" vertical="center"/>
    </xf>
    <xf numFmtId="0" fontId="12" fillId="0" borderId="12" xfId="1" applyFont="1" applyBorder="1" applyAlignment="1" applyProtection="1">
      <alignment horizontal="left" vertical="center"/>
    </xf>
    <xf numFmtId="0" fontId="15" fillId="0" borderId="0" xfId="1" applyFont="1" applyAlignment="1" applyProtection="1">
      <alignment horizontal="center" vertical="center"/>
    </xf>
    <xf numFmtId="0" fontId="16" fillId="3" borderId="0" xfId="1" applyFont="1" applyFill="1" applyAlignment="1" applyProtection="1">
      <alignment horizontal="center" vertical="center"/>
    </xf>
    <xf numFmtId="0" fontId="12" fillId="3" borderId="0" xfId="1" applyFont="1" applyFill="1" applyAlignment="1" applyProtection="1">
      <alignment horizontal="right" vertical="center"/>
    </xf>
    <xf numFmtId="0" fontId="12" fillId="0" borderId="0" xfId="1" applyFont="1" applyBorder="1" applyAlignment="1" applyProtection="1">
      <alignment horizontal="center" vertical="center"/>
    </xf>
    <xf numFmtId="0" fontId="14" fillId="0" borderId="13" xfId="1" applyFont="1" applyBorder="1" applyAlignment="1" applyProtection="1">
      <alignment horizontal="left" vertical="center"/>
    </xf>
    <xf numFmtId="0" fontId="14" fillId="0" borderId="14" xfId="1" applyFont="1" applyBorder="1" applyAlignment="1" applyProtection="1">
      <alignment horizontal="left" vertical="center"/>
    </xf>
    <xf numFmtId="0" fontId="14" fillId="0" borderId="34" xfId="1" applyFont="1" applyBorder="1" applyAlignment="1" applyProtection="1">
      <alignment horizontal="left" vertical="center"/>
    </xf>
    <xf numFmtId="0" fontId="14" fillId="0" borderId="31" xfId="1" applyFont="1" applyBorder="1" applyAlignment="1" applyProtection="1">
      <alignment horizontal="left" vertical="center"/>
    </xf>
    <xf numFmtId="0" fontId="13" fillId="0" borderId="14" xfId="1" applyFont="1" applyBorder="1" applyAlignment="1" applyProtection="1">
      <alignment horizontal="right" vertical="center"/>
    </xf>
    <xf numFmtId="0" fontId="13" fillId="0" borderId="15" xfId="1" applyFont="1" applyBorder="1" applyAlignment="1" applyProtection="1">
      <alignment horizontal="right" vertical="center"/>
    </xf>
    <xf numFmtId="0" fontId="13" fillId="0" borderId="31" xfId="1" applyFont="1" applyBorder="1" applyAlignment="1" applyProtection="1">
      <alignment horizontal="right" vertical="center"/>
    </xf>
    <xf numFmtId="0" fontId="13" fillId="0" borderId="30" xfId="1" applyFont="1" applyBorder="1" applyAlignment="1" applyProtection="1">
      <alignment horizontal="right" vertical="center"/>
    </xf>
    <xf numFmtId="0" fontId="12" fillId="0" borderId="31" xfId="1" applyFont="1" applyBorder="1" applyAlignment="1" applyProtection="1">
      <alignment horizontal="center" vertical="center"/>
    </xf>
    <xf numFmtId="49" fontId="11" fillId="0" borderId="34" xfId="1" applyNumberFormat="1" applyFont="1" applyBorder="1" applyAlignment="1" applyProtection="1">
      <alignment horizontal="center" vertical="center" shrinkToFit="1"/>
    </xf>
    <xf numFmtId="49" fontId="11" fillId="0" borderId="31" xfId="1" applyNumberFormat="1" applyFont="1" applyBorder="1" applyAlignment="1" applyProtection="1">
      <alignment horizontal="center" vertical="center" shrinkToFit="1"/>
    </xf>
    <xf numFmtId="49" fontId="11" fillId="0" borderId="33" xfId="1" applyNumberFormat="1" applyFont="1" applyBorder="1" applyAlignment="1" applyProtection="1">
      <alignment horizontal="center" vertical="center" shrinkToFit="1"/>
    </xf>
    <xf numFmtId="49" fontId="11" fillId="0" borderId="32" xfId="1" applyNumberFormat="1" applyFont="1" applyBorder="1" applyAlignment="1" applyProtection="1">
      <alignment horizontal="center" vertical="center" shrinkToFit="1"/>
    </xf>
    <xf numFmtId="49" fontId="11" fillId="0" borderId="30" xfId="1" applyNumberFormat="1" applyFont="1" applyBorder="1" applyAlignment="1" applyProtection="1">
      <alignment horizontal="center" vertical="center" shrinkToFit="1"/>
    </xf>
    <xf numFmtId="49" fontId="12" fillId="0" borderId="13" xfId="1" applyNumberFormat="1" applyFont="1" applyBorder="1" applyAlignment="1" applyProtection="1">
      <alignment horizontal="left" vertical="center" shrinkToFit="1"/>
    </xf>
    <xf numFmtId="49" fontId="12" fillId="0" borderId="14" xfId="1" applyNumberFormat="1" applyFont="1" applyBorder="1" applyAlignment="1" applyProtection="1">
      <alignment horizontal="left" vertical="center" shrinkToFit="1"/>
    </xf>
    <xf numFmtId="49" fontId="12" fillId="0" borderId="40" xfId="1" applyNumberFormat="1" applyFont="1" applyBorder="1" applyAlignment="1" applyProtection="1">
      <alignment horizontal="left" vertical="center" shrinkToFit="1"/>
    </xf>
    <xf numFmtId="49" fontId="12" fillId="0" borderId="39" xfId="1" applyNumberFormat="1" applyFont="1" applyBorder="1" applyAlignment="1" applyProtection="1">
      <alignment horizontal="left" vertical="center" shrinkToFit="1"/>
    </xf>
    <xf numFmtId="49" fontId="12" fillId="0" borderId="15" xfId="1" applyNumberFormat="1" applyFont="1" applyBorder="1" applyAlignment="1" applyProtection="1">
      <alignment horizontal="left" vertical="center" shrinkToFit="1"/>
    </xf>
    <xf numFmtId="49" fontId="11" fillId="0" borderId="38" xfId="1" applyNumberFormat="1" applyFont="1" applyBorder="1" applyAlignment="1" applyProtection="1">
      <alignment horizontal="left" vertical="center" shrinkToFit="1"/>
    </xf>
    <xf numFmtId="49" fontId="11" fillId="0" borderId="0" xfId="1" applyNumberFormat="1" applyFont="1" applyAlignment="1" applyProtection="1">
      <alignment horizontal="left" vertical="center" shrinkToFit="1"/>
    </xf>
    <xf numFmtId="49" fontId="11" fillId="0" borderId="37" xfId="1" applyNumberFormat="1" applyFont="1" applyBorder="1" applyAlignment="1" applyProtection="1">
      <alignment horizontal="left" vertical="center" shrinkToFit="1"/>
    </xf>
    <xf numFmtId="0" fontId="41" fillId="4" borderId="11" xfId="2" applyFont="1" applyFill="1" applyBorder="1" applyAlignment="1" applyProtection="1">
      <alignment horizontal="center" vertical="center" wrapText="1"/>
      <protection locked="0"/>
    </xf>
    <xf numFmtId="0" fontId="41" fillId="4" borderId="12" xfId="2" applyFont="1" applyFill="1" applyBorder="1" applyAlignment="1" applyProtection="1">
      <alignment horizontal="center" vertical="center" wrapText="1"/>
      <protection locked="0"/>
    </xf>
    <xf numFmtId="0" fontId="41" fillId="4" borderId="29" xfId="2" applyFont="1" applyFill="1" applyBorder="1" applyAlignment="1" applyProtection="1">
      <alignment horizontal="center" vertical="center" wrapText="1"/>
      <protection locked="0"/>
    </xf>
    <xf numFmtId="0" fontId="41" fillId="0" borderId="1" xfId="2" applyFont="1" applyBorder="1" applyAlignment="1">
      <alignment horizontal="center" vertical="center"/>
    </xf>
    <xf numFmtId="0" fontId="41" fillId="0" borderId="11" xfId="2" applyFont="1" applyBorder="1" applyAlignment="1">
      <alignment horizontal="center" vertical="center"/>
    </xf>
    <xf numFmtId="0" fontId="41" fillId="0" borderId="29" xfId="2" applyFont="1" applyBorder="1" applyAlignment="1">
      <alignment horizontal="center" vertical="center"/>
    </xf>
    <xf numFmtId="0" fontId="41" fillId="0" borderId="12" xfId="2" applyFont="1" applyBorder="1" applyAlignment="1">
      <alignment horizontal="center" vertical="center"/>
    </xf>
    <xf numFmtId="0" fontId="41" fillId="0" borderId="3" xfId="2" applyFont="1" applyBorder="1" applyAlignment="1">
      <alignment vertical="center" wrapText="1"/>
    </xf>
    <xf numFmtId="0" fontId="41" fillId="0" borderId="4" xfId="2" applyFont="1" applyBorder="1" applyAlignment="1">
      <alignment vertical="center" wrapText="1"/>
    </xf>
    <xf numFmtId="0" fontId="41" fillId="4" borderId="6" xfId="2" applyFont="1" applyFill="1" applyBorder="1" applyAlignment="1" applyProtection="1">
      <alignment horizontal="center" vertical="center" wrapText="1"/>
      <protection locked="0"/>
    </xf>
    <xf numFmtId="0" fontId="41" fillId="4" borderId="7" xfId="2" applyFont="1" applyFill="1" applyBorder="1" applyAlignment="1" applyProtection="1">
      <alignment horizontal="center" vertical="center" wrapText="1"/>
      <protection locked="0"/>
    </xf>
    <xf numFmtId="0" fontId="41" fillId="0" borderId="11" xfId="2" applyFont="1" applyBorder="1" applyAlignment="1">
      <alignment horizontal="right" vertical="center"/>
    </xf>
    <xf numFmtId="0" fontId="41" fillId="0" borderId="29" xfId="2" applyFont="1" applyBorder="1" applyAlignment="1">
      <alignment horizontal="right" vertical="center"/>
    </xf>
    <xf numFmtId="0" fontId="46" fillId="4" borderId="2" xfId="2" applyFont="1" applyFill="1" applyBorder="1" applyAlignment="1" applyProtection="1">
      <alignment horizontal="center" vertical="center"/>
      <protection locked="0"/>
    </xf>
    <xf numFmtId="0" fontId="46" fillId="4" borderId="3" xfId="2" applyFont="1" applyFill="1" applyBorder="1" applyAlignment="1" applyProtection="1">
      <alignment horizontal="center" vertical="center"/>
      <protection locked="0"/>
    </xf>
    <xf numFmtId="0" fontId="46" fillId="4" borderId="5" xfId="2" applyFont="1" applyFill="1" applyBorder="1" applyAlignment="1" applyProtection="1">
      <alignment horizontal="center" vertical="center"/>
      <protection locked="0"/>
    </xf>
    <xf numFmtId="0" fontId="46" fillId="4" borderId="6" xfId="2" applyFont="1" applyFill="1" applyBorder="1" applyAlignment="1" applyProtection="1">
      <alignment horizontal="center" vertical="center"/>
      <protection locked="0"/>
    </xf>
    <xf numFmtId="0" fontId="41" fillId="0" borderId="94" xfId="2" applyFont="1" applyBorder="1" applyAlignment="1">
      <alignment horizontal="center" vertical="center"/>
    </xf>
    <xf numFmtId="0" fontId="41" fillId="0" borderId="10" xfId="2" applyFont="1" applyBorder="1" applyAlignment="1">
      <alignment horizontal="center" vertical="center"/>
    </xf>
    <xf numFmtId="0" fontId="46" fillId="4" borderId="4" xfId="2" applyFont="1" applyFill="1" applyBorder="1" applyAlignment="1" applyProtection="1">
      <alignment horizontal="center" vertical="center"/>
      <protection locked="0"/>
    </xf>
    <xf numFmtId="0" fontId="46" fillId="4" borderId="7" xfId="2" applyFont="1" applyFill="1" applyBorder="1" applyAlignment="1" applyProtection="1">
      <alignment horizontal="center" vertical="center"/>
      <protection locked="0"/>
    </xf>
    <xf numFmtId="0" fontId="47" fillId="0" borderId="0" xfId="2" applyFont="1" applyAlignment="1">
      <alignment horizontal="center" vertical="center" justifyLastLine="1"/>
    </xf>
    <xf numFmtId="0" fontId="49" fillId="0" borderId="0" xfId="1" applyFont="1" applyAlignment="1">
      <alignment horizontal="left" vertical="top" wrapText="1"/>
    </xf>
    <xf numFmtId="0" fontId="41" fillId="0" borderId="94" xfId="2" applyFont="1" applyBorder="1" applyAlignment="1">
      <alignment horizontal="left" vertical="center"/>
    </xf>
    <xf numFmtId="0" fontId="41" fillId="0" borderId="10" xfId="2" applyFont="1" applyBorder="1" applyAlignment="1">
      <alignment horizontal="left" vertical="center"/>
    </xf>
    <xf numFmtId="0" fontId="44" fillId="2" borderId="11" xfId="1" applyFont="1" applyFill="1" applyBorder="1" applyAlignment="1" applyProtection="1">
      <alignment horizontal="center" vertical="center" shrinkToFit="1"/>
      <protection locked="0"/>
    </xf>
    <xf numFmtId="0" fontId="44" fillId="2" borderId="29" xfId="1" applyFont="1" applyFill="1" applyBorder="1" applyAlignment="1" applyProtection="1">
      <alignment horizontal="center" vertical="center" shrinkToFit="1"/>
      <protection locked="0"/>
    </xf>
    <xf numFmtId="0" fontId="44" fillId="2" borderId="11" xfId="1" applyFont="1" applyFill="1" applyBorder="1" applyAlignment="1" applyProtection="1">
      <alignment horizontal="left" vertical="center" indent="1" shrinkToFit="1"/>
      <protection locked="0"/>
    </xf>
    <xf numFmtId="0" fontId="44" fillId="2" borderId="29" xfId="1" applyFont="1" applyFill="1" applyBorder="1" applyAlignment="1" applyProtection="1">
      <alignment horizontal="left" vertical="center" indent="1" shrinkToFit="1"/>
      <protection locked="0"/>
    </xf>
    <xf numFmtId="0" fontId="44" fillId="2" borderId="12" xfId="1" applyFont="1" applyFill="1" applyBorder="1" applyAlignment="1" applyProtection="1">
      <alignment horizontal="left" vertical="center" indent="1" shrinkToFit="1"/>
      <protection locked="0"/>
    </xf>
    <xf numFmtId="0" fontId="45" fillId="6" borderId="11" xfId="1" applyFont="1" applyFill="1" applyBorder="1" applyAlignment="1" applyProtection="1">
      <alignment horizontal="left" vertical="center" indent="1" shrinkToFit="1"/>
      <protection locked="0"/>
    </xf>
    <xf numFmtId="0" fontId="45" fillId="6" borderId="29" xfId="1" applyFont="1" applyFill="1" applyBorder="1" applyAlignment="1" applyProtection="1">
      <alignment horizontal="left" vertical="center" indent="1" shrinkToFit="1"/>
      <protection locked="0"/>
    </xf>
    <xf numFmtId="0" fontId="45" fillId="6" borderId="12" xfId="1" applyFont="1" applyFill="1" applyBorder="1" applyAlignment="1" applyProtection="1">
      <alignment horizontal="left" vertical="center" indent="1" shrinkToFit="1"/>
      <protection locked="0"/>
    </xf>
    <xf numFmtId="0" fontId="41" fillId="0" borderId="2" xfId="2" applyFont="1" applyBorder="1" applyAlignment="1">
      <alignment horizontal="center" vertical="center"/>
    </xf>
    <xf numFmtId="0" fontId="41" fillId="0" borderId="5" xfId="2" applyFont="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4" fillId="7" borderId="1" xfId="0" applyFont="1" applyFill="1" applyBorder="1" applyAlignment="1">
      <alignment horizontal="center" vertical="center"/>
    </xf>
    <xf numFmtId="0" fontId="3" fillId="0" borderId="1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3" fillId="8" borderId="1" xfId="0"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7" borderId="2"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7"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5"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7" borderId="1" xfId="0" applyFont="1" applyFill="1" applyBorder="1" applyAlignment="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1" xfId="0"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8" borderId="1" xfId="0" applyFont="1" applyFill="1" applyBorder="1" applyAlignment="1" applyProtection="1">
      <alignment horizontal="center" vertical="center"/>
    </xf>
    <xf numFmtId="0" fontId="3" fillId="0" borderId="11" xfId="0" applyFont="1" applyBorder="1" applyAlignment="1" applyProtection="1">
      <alignment horizontal="center" vertical="center"/>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0" xfId="0" applyFont="1" applyAlignment="1">
      <alignment horizontal="center" vertical="center" wrapText="1"/>
    </xf>
    <xf numFmtId="0" fontId="36" fillId="0" borderId="8"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49" fontId="28" fillId="6" borderId="29" xfId="1" applyNumberFormat="1" applyFont="1" applyFill="1" applyBorder="1" applyAlignment="1" applyProtection="1">
      <alignment horizontal="left" vertical="center" shrinkToFit="1"/>
      <protection locked="0"/>
    </xf>
    <xf numFmtId="0" fontId="47" fillId="0" borderId="0" xfId="2" applyFont="1" applyAlignment="1">
      <alignment vertical="center" justifyLastLine="1"/>
    </xf>
    <xf numFmtId="0" fontId="41" fillId="0" borderId="0" xfId="2" applyFont="1" applyAlignment="1">
      <alignment horizontal="center" vertical="center" shrinkToFit="1"/>
    </xf>
    <xf numFmtId="0" fontId="42" fillId="0" borderId="4" xfId="2" applyFont="1" applyBorder="1" applyAlignment="1">
      <alignment horizontal="center" vertical="center" wrapText="1"/>
    </xf>
    <xf numFmtId="0" fontId="42" fillId="0" borderId="94" xfId="2" applyFont="1" applyBorder="1" applyAlignment="1">
      <alignment horizontal="center" vertical="center" wrapText="1"/>
    </xf>
    <xf numFmtId="0" fontId="50" fillId="0" borderId="1" xfId="2" applyFont="1" applyBorder="1" applyAlignment="1">
      <alignment horizontal="center" vertical="center" wrapText="1" shrinkToFit="1"/>
    </xf>
  </cellXfs>
  <cellStyles count="4">
    <cellStyle name="ハイパーリンク 2" xfId="3" xr:uid="{57BE52AE-4ADF-475D-9F3B-12FF3AE7D5DB}"/>
    <cellStyle name="標準" xfId="0" builtinId="0"/>
    <cellStyle name="標準 2" xfId="1" xr:uid="{01CEFB0E-317A-486D-85A6-AF13ADBBAF06}"/>
    <cellStyle name="標準_健康状態調査票(案)" xfId="2" xr:uid="{EAFDCF50-BE94-48DE-B772-8CC178DB9B96}"/>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dxf>
    <dxf>
      <font>
        <b/>
        <i val="0"/>
      </font>
    </dxf>
    <dxf>
      <font>
        <color theme="0"/>
      </font>
    </dxf>
    <dxf>
      <font>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110368</xdr:colOff>
      <xdr:row>40</xdr:row>
      <xdr:rowOff>166559</xdr:rowOff>
    </xdr:from>
    <xdr:to>
      <xdr:col>16</xdr:col>
      <xdr:colOff>444500</xdr:colOff>
      <xdr:row>43</xdr:row>
      <xdr:rowOff>416394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73319" y="13886723"/>
          <a:ext cx="5997083" cy="19674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注１）体験活動費対象研修は、カッター研修、野外炊事研修、カヌー研修、水泳研修です。 </a:t>
          </a:r>
          <a:br>
            <a:rPr kumimoji="1" lang="en-US" altLang="ja-JP" sz="1100">
              <a:latin typeface="HG丸ｺﾞｼｯｸM-PRO" panose="020F0600000000000000" pitchFamily="50" charset="-128"/>
              <a:ea typeface="HG丸ｺﾞｼｯｸM-PRO" panose="020F0600000000000000" pitchFamily="50" charset="-128"/>
            </a:rPr>
          </a:br>
          <a:r>
            <a:rPr kumimoji="1" lang="en-US" altLang="ja-JP" sz="1100" baseline="0">
              <a:latin typeface="HG丸ｺﾞｼｯｸM-PRO" panose="020F0600000000000000" pitchFamily="50" charset="-128"/>
              <a:ea typeface="HG丸ｺﾞｼｯｸM-PRO" panose="020F0600000000000000" pitchFamily="50" charset="-128"/>
            </a:rPr>
            <a:t>        </a:t>
          </a:r>
          <a:r>
            <a:rPr kumimoji="1" lang="ja-JP" altLang="en-US" sz="1100" baseline="0">
              <a:latin typeface="HG丸ｺﾞｼｯｸM-PRO" panose="020F0600000000000000" pitchFamily="50" charset="-128"/>
              <a:ea typeface="HG丸ｺﾞｼｯｸM-PRO" panose="020F0600000000000000" pitchFamily="50" charset="-128"/>
            </a:rPr>
            <a:t>上記</a:t>
          </a:r>
          <a:r>
            <a:rPr kumimoji="1" lang="ja-JP" altLang="en-US" sz="1100">
              <a:latin typeface="HG丸ｺﾞｼｯｸM-PRO" panose="020F0600000000000000" pitchFamily="50" charset="-128"/>
              <a:ea typeface="HG丸ｺﾞｼｯｸM-PRO" panose="020F0600000000000000" pitchFamily="50" charset="-128"/>
            </a:rPr>
            <a:t>研修のいずれかを実施する場合で、「施設使用料」「体験活動費」請求書の分割</a:t>
          </a:r>
          <a:br>
            <a:rPr kumimoji="1" lang="en-US" altLang="ja-JP" sz="1100">
              <a:latin typeface="HG丸ｺﾞｼｯｸM-PRO" panose="020F0600000000000000" pitchFamily="50" charset="-128"/>
              <a:ea typeface="HG丸ｺﾞｼｯｸM-PRO" panose="020F0600000000000000" pitchFamily="50" charset="-128"/>
            </a:rPr>
          </a:br>
          <a:r>
            <a:rPr kumimoji="1" lang="ja-JP" altLang="en-US" sz="1100">
              <a:latin typeface="HG丸ｺﾞｼｯｸM-PRO" panose="020F0600000000000000" pitchFamily="50" charset="-128"/>
              <a:ea typeface="HG丸ｺﾞｼｯｸM-PRO" panose="020F0600000000000000" pitchFamily="50" charset="-128"/>
            </a:rPr>
            <a:t>　　  を希望する場合は、「はい」に〇をしてください。いずれも実施しない場合及び分割</a:t>
          </a:r>
          <a:br>
            <a:rPr kumimoji="1" lang="en-US" altLang="ja-JP" sz="1100">
              <a:latin typeface="HG丸ｺﾞｼｯｸM-PRO" panose="020F0600000000000000" pitchFamily="50" charset="-128"/>
              <a:ea typeface="HG丸ｺﾞｼｯｸM-PRO" panose="020F0600000000000000" pitchFamily="50" charset="-128"/>
            </a:rPr>
          </a:br>
          <a:r>
            <a:rPr kumimoji="1" lang="ja-JP" altLang="en-US" sz="1100">
              <a:latin typeface="HG丸ｺﾞｼｯｸM-PRO" panose="020F0600000000000000" pitchFamily="50" charset="-128"/>
              <a:ea typeface="HG丸ｺﾞｼｯｸM-PRO" panose="020F0600000000000000" pitchFamily="50" charset="-128"/>
            </a:rPr>
            <a:t>　　</a:t>
          </a:r>
          <a:r>
            <a:rPr kumimoji="1" lang="ja-JP" altLang="en-US" sz="1100" baseline="0">
              <a:latin typeface="HG丸ｺﾞｼｯｸM-PRO" panose="020F0600000000000000" pitchFamily="50" charset="-128"/>
              <a:ea typeface="HG丸ｺﾞｼｯｸM-PRO" panose="020F0600000000000000" pitchFamily="50" charset="-128"/>
            </a:rPr>
            <a:t>  </a:t>
          </a:r>
          <a:r>
            <a:rPr kumimoji="1" lang="ja-JP" altLang="en-US" sz="1100">
              <a:latin typeface="HG丸ｺﾞｼｯｸM-PRO" panose="020F0600000000000000" pitchFamily="50" charset="-128"/>
              <a:ea typeface="HG丸ｺﾞｼｯｸM-PRO" panose="020F0600000000000000" pitchFamily="50" charset="-128"/>
            </a:rPr>
            <a:t>を希望しない場合は、「いいえ」に〇をしてください。</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注２）</a:t>
          </a:r>
          <a:r>
            <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研修生</a:t>
          </a:r>
          <a:r>
            <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引率者</a:t>
          </a:r>
          <a:r>
            <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等で分割を希望する場合は、「はい」に〇を</a:t>
          </a:r>
          <a:r>
            <a:rPr lang="ja-JP" altLang="en-US" sz="1100" b="0" i="0" u="none" strike="noStrike"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注３）経済的に困難な子供を支援する団体や障害のある子どもを支援する団体の利用の</a:t>
          </a:r>
          <a:endParaRPr lang="en-US" altLang="ja-JP"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100" b="0" i="0" u="none" strike="noStrike">
              <a:solidFill>
                <a:schemeClr val="dk1"/>
              </a:solidFill>
              <a:effectLst/>
              <a:latin typeface="HG丸ｺﾞｼｯｸM-PRO" panose="020F0600000000000000" pitchFamily="50" charset="-128"/>
              <a:ea typeface="HG丸ｺﾞｼｯｸM-PRO" panose="020F0600000000000000" pitchFamily="50" charset="-128"/>
              <a:cs typeface="+mn-cs"/>
            </a:rPr>
            <a:t>　　　場合のみ、申請可能な書類です。</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99784</xdr:colOff>
      <xdr:row>44</xdr:row>
      <xdr:rowOff>86871</xdr:rowOff>
    </xdr:from>
    <xdr:to>
      <xdr:col>16</xdr:col>
      <xdr:colOff>437212</xdr:colOff>
      <xdr:row>46</xdr:row>
      <xdr:rowOff>426803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62735" y="16097199"/>
          <a:ext cx="6000379" cy="148501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700" b="1">
              <a:latin typeface="HG丸ｺﾞｼｯｸM-PRO" panose="020F0600000000000000" pitchFamily="50" charset="-128"/>
              <a:ea typeface="HG丸ｺﾞｼｯｸM-PRO" panose="020F0600000000000000" pitchFamily="50" charset="-128"/>
            </a:rPr>
            <a:t>「施設使用料」及び「体験活動費」の支払い方法のご案内</a:t>
          </a:r>
          <a:br>
            <a:rPr kumimoji="1" lang="en-US" altLang="ja-JP" sz="1600">
              <a:latin typeface="HG丸ｺﾞｼｯｸM-PRO" panose="020F0600000000000000" pitchFamily="50" charset="-128"/>
              <a:ea typeface="HG丸ｺﾞｼｯｸM-PRO" panose="020F0600000000000000" pitchFamily="50" charset="-128"/>
            </a:rPr>
          </a:br>
          <a:r>
            <a:rPr kumimoji="1" lang="ja-JP" altLang="en-US" sz="1500">
              <a:latin typeface="HG丸ｺﾞｼｯｸM-PRO" panose="020F0600000000000000" pitchFamily="50" charset="-128"/>
              <a:ea typeface="HG丸ｺﾞｼｯｸM-PRO" panose="020F0600000000000000" pitchFamily="50" charset="-128"/>
            </a:rPr>
            <a:t>現金払い・銀行振込・コンビニ払い（手数料１４０円</a:t>
          </a:r>
          <a:r>
            <a:rPr kumimoji="1" lang="en-US" altLang="ja-JP" sz="1500">
              <a:latin typeface="HG丸ｺﾞｼｯｸM-PRO" panose="020F0600000000000000" pitchFamily="50" charset="-128"/>
              <a:ea typeface="HG丸ｺﾞｼｯｸM-PRO" panose="020F0600000000000000" pitchFamily="50" charset="-128"/>
            </a:rPr>
            <a:t>/</a:t>
          </a:r>
          <a:r>
            <a:rPr kumimoji="1" lang="ja-JP" altLang="en-US" sz="1500">
              <a:latin typeface="HG丸ｺﾞｼｯｸM-PRO" panose="020F0600000000000000" pitchFamily="50" charset="-128"/>
              <a:ea typeface="HG丸ｺﾞｼｯｸM-PRO" panose="020F0600000000000000" pitchFamily="50" charset="-128"/>
            </a:rPr>
            <a:t>１件）から</a:t>
          </a:r>
          <a:br>
            <a:rPr kumimoji="1" lang="en-US" altLang="ja-JP" sz="1500">
              <a:latin typeface="HG丸ｺﾞｼｯｸM-PRO" panose="020F0600000000000000" pitchFamily="50" charset="-128"/>
              <a:ea typeface="HG丸ｺﾞｼｯｸM-PRO" panose="020F0600000000000000" pitchFamily="50" charset="-128"/>
            </a:rPr>
          </a:br>
          <a:r>
            <a:rPr kumimoji="1" lang="ja-JP" altLang="en-US" sz="1500">
              <a:latin typeface="HG丸ｺﾞｼｯｸM-PRO" panose="020F0600000000000000" pitchFamily="50" charset="-128"/>
              <a:ea typeface="HG丸ｺﾞｼｯｸM-PRO" panose="020F0600000000000000" pitchFamily="50" charset="-128"/>
            </a:rPr>
            <a:t>選択できます。支払い方法については、請求書毎に伺います。</a:t>
          </a:r>
          <a:br>
            <a:rPr kumimoji="1" lang="en-US" altLang="ja-JP" sz="1500">
              <a:latin typeface="HG丸ｺﾞｼｯｸM-PRO" panose="020F0600000000000000" pitchFamily="50" charset="-128"/>
              <a:ea typeface="HG丸ｺﾞｼｯｸM-PRO" panose="020F0600000000000000" pitchFamily="50" charset="-128"/>
            </a:rPr>
          </a:br>
          <a:r>
            <a:rPr kumimoji="1" lang="ja-JP" altLang="en-US" sz="1500">
              <a:latin typeface="HG丸ｺﾞｼｯｸM-PRO" panose="020F0600000000000000" pitchFamily="50" charset="-128"/>
              <a:ea typeface="HG丸ｺﾞｼｯｸM-PRO" panose="020F0600000000000000" pitchFamily="50" charset="-128"/>
            </a:rPr>
            <a:t>現金については、レストランでお預かりのサービスがございますので、受付時にお申し出ください。</a:t>
          </a:r>
        </a:p>
      </xdr:txBody>
    </xdr:sp>
    <xdr:clientData/>
  </xdr:twoCellAnchor>
  <xdr:twoCellAnchor>
    <xdr:from>
      <xdr:col>12</xdr:col>
      <xdr:colOff>104098</xdr:colOff>
      <xdr:row>87</xdr:row>
      <xdr:rowOff>133039</xdr:rowOff>
    </xdr:from>
    <xdr:to>
      <xdr:col>16</xdr:col>
      <xdr:colOff>582952</xdr:colOff>
      <xdr:row>89</xdr:row>
      <xdr:rowOff>104099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598524" y="31050252"/>
          <a:ext cx="3310330" cy="616470"/>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300">
              <a:latin typeface="HG丸ｺﾞｼｯｸM-PRO" panose="020F0600000000000000" pitchFamily="50" charset="-128"/>
              <a:ea typeface="HG丸ｺﾞｼｯｸM-PRO" panose="020F0600000000000000" pitchFamily="50" charset="-128"/>
            </a:rPr>
            <a:t>野外炊事研修・水泳研修・カヌー研修において、団体引率者は人数に含みません。</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952500</xdr:colOff>
          <xdr:row>11</xdr:row>
          <xdr:rowOff>228600</xdr:rowOff>
        </xdr:from>
        <xdr:to>
          <xdr:col>0</xdr:col>
          <xdr:colOff>1181100</xdr:colOff>
          <xdr:row>13</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12</xdr:row>
          <xdr:rowOff>238125</xdr:rowOff>
        </xdr:from>
        <xdr:to>
          <xdr:col>1</xdr:col>
          <xdr:colOff>9525</xdr:colOff>
          <xdr:row>14</xdr:row>
          <xdr:rowOff>9525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10</xdr:row>
          <xdr:rowOff>19050</xdr:rowOff>
        </xdr:from>
        <xdr:to>
          <xdr:col>6</xdr:col>
          <xdr:colOff>704850</xdr:colOff>
          <xdr:row>10</xdr:row>
          <xdr:rowOff>266700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10</xdr:row>
          <xdr:rowOff>19050</xdr:rowOff>
        </xdr:from>
        <xdr:to>
          <xdr:col>8</xdr:col>
          <xdr:colOff>714375</xdr:colOff>
          <xdr:row>10</xdr:row>
          <xdr:rowOff>266700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D249-F8E3-4D21-80A3-46F7E14286F0}">
  <sheetPr>
    <tabColor rgb="FFC00000"/>
  </sheetPr>
  <dimension ref="A1:AC112"/>
  <sheetViews>
    <sheetView view="pageBreakPreview" zoomScale="70" zoomScaleNormal="70" zoomScaleSheetLayoutView="70" workbookViewId="0">
      <selection activeCell="L13" sqref="L13:O13"/>
    </sheetView>
  </sheetViews>
  <sheetFormatPr defaultColWidth="7" defaultRowHeight="24.75" customHeight="1"/>
  <cols>
    <col min="1" max="5" width="9.25" style="43" customWidth="1"/>
    <col min="6" max="6" width="10.375" style="43" customWidth="1"/>
    <col min="7" max="17" width="9.25" style="43" customWidth="1"/>
    <col min="18" max="20" width="7" style="43"/>
    <col min="21" max="31" width="7" style="43" customWidth="1"/>
    <col min="32" max="16384" width="7" style="43"/>
  </cols>
  <sheetData>
    <row r="1" spans="1:17" ht="30.75" customHeight="1">
      <c r="A1" s="251" t="s">
        <v>178</v>
      </c>
      <c r="B1" s="251"/>
      <c r="C1" s="251"/>
      <c r="D1" s="251"/>
      <c r="E1" s="251"/>
      <c r="F1" s="251"/>
      <c r="G1" s="251"/>
      <c r="H1" s="251"/>
      <c r="I1" s="251"/>
      <c r="J1" s="251"/>
      <c r="K1" s="251"/>
      <c r="L1" s="251"/>
      <c r="M1" s="251"/>
      <c r="N1" s="251"/>
      <c r="O1" s="251"/>
      <c r="P1" s="251"/>
      <c r="Q1" s="69"/>
    </row>
    <row r="2" spans="1:17" ht="26.25" customHeight="1">
      <c r="A2" s="70" t="s">
        <v>161</v>
      </c>
      <c r="B2" s="71"/>
      <c r="C2" s="71"/>
      <c r="D2" s="71"/>
      <c r="E2" s="71"/>
      <c r="F2" s="71"/>
      <c r="G2" s="71"/>
      <c r="H2" s="71"/>
      <c r="I2" s="71"/>
      <c r="J2" s="71"/>
      <c r="K2" s="71"/>
      <c r="L2" s="69"/>
      <c r="M2" s="71"/>
      <c r="N2" s="71"/>
      <c r="O2" s="71"/>
      <c r="P2" s="71"/>
      <c r="Q2" s="69"/>
    </row>
    <row r="3" spans="1:17" ht="26.25" customHeight="1">
      <c r="A3" s="70" t="s">
        <v>160</v>
      </c>
      <c r="B3" s="71"/>
      <c r="C3" s="71"/>
      <c r="D3" s="71"/>
      <c r="E3" s="71"/>
      <c r="F3" s="71"/>
      <c r="G3" s="71"/>
      <c r="H3" s="71"/>
      <c r="I3" s="71"/>
      <c r="J3" s="71"/>
      <c r="K3" s="71"/>
      <c r="L3" s="69"/>
      <c r="M3" s="71"/>
      <c r="N3" s="71"/>
      <c r="O3" s="71"/>
      <c r="P3" s="71"/>
      <c r="Q3" s="69"/>
    </row>
    <row r="4" spans="1:17" ht="26.25" customHeight="1">
      <c r="A4" s="72" t="s">
        <v>179</v>
      </c>
      <c r="B4" s="69"/>
      <c r="C4" s="69"/>
      <c r="D4" s="69"/>
      <c r="E4" s="69"/>
      <c r="F4" s="69"/>
      <c r="G4" s="69"/>
      <c r="H4" s="71"/>
      <c r="I4" s="71"/>
      <c r="J4" s="71"/>
      <c r="K4" s="71" t="s">
        <v>159</v>
      </c>
      <c r="L4" s="69"/>
      <c r="M4" s="71" t="s">
        <v>157</v>
      </c>
      <c r="N4" s="252"/>
      <c r="O4" s="252"/>
      <c r="P4" s="73" t="s">
        <v>142</v>
      </c>
      <c r="Q4" s="69"/>
    </row>
    <row r="5" spans="1:17" ht="26.25" customHeight="1">
      <c r="A5" s="74" t="s">
        <v>180</v>
      </c>
      <c r="B5" s="75"/>
      <c r="C5" s="75"/>
      <c r="D5" s="75"/>
      <c r="E5" s="71"/>
      <c r="F5" s="71"/>
      <c r="G5" s="71"/>
      <c r="H5" s="71"/>
      <c r="I5" s="71"/>
      <c r="J5" s="71"/>
      <c r="K5" s="71" t="s">
        <v>158</v>
      </c>
      <c r="L5" s="71"/>
      <c r="M5" s="71" t="s">
        <v>157</v>
      </c>
      <c r="N5" s="252"/>
      <c r="O5" s="252"/>
      <c r="P5" s="73" t="s">
        <v>142</v>
      </c>
      <c r="Q5" s="76"/>
    </row>
    <row r="6" spans="1:17" ht="26.25" customHeight="1">
      <c r="A6" s="71"/>
      <c r="B6" s="71"/>
      <c r="C6" s="71"/>
      <c r="D6" s="71"/>
      <c r="E6" s="71"/>
      <c r="F6" s="71"/>
      <c r="G6" s="71"/>
      <c r="H6" s="71"/>
      <c r="I6" s="71"/>
      <c r="J6" s="71"/>
      <c r="K6" s="71"/>
      <c r="L6" s="71"/>
      <c r="M6" s="71"/>
      <c r="N6" s="179"/>
      <c r="O6" s="179"/>
      <c r="P6" s="73"/>
      <c r="Q6" s="76"/>
    </row>
    <row r="7" spans="1:17" ht="26.25" customHeight="1">
      <c r="A7" s="253" t="s">
        <v>156</v>
      </c>
      <c r="B7" s="254"/>
      <c r="C7" s="190">
        <v>1</v>
      </c>
      <c r="D7" s="191" t="s">
        <v>155</v>
      </c>
      <c r="E7" s="192">
        <v>2</v>
      </c>
      <c r="F7" s="191" t="s">
        <v>120</v>
      </c>
      <c r="G7" s="191"/>
      <c r="H7" s="191"/>
      <c r="I7" s="191"/>
      <c r="J7" s="191"/>
      <c r="K7" s="191"/>
      <c r="L7" s="191"/>
      <c r="M7" s="191"/>
      <c r="N7" s="191"/>
      <c r="O7" s="191"/>
      <c r="P7" s="193"/>
      <c r="Q7" s="69"/>
    </row>
    <row r="8" spans="1:17" ht="26.25" customHeight="1">
      <c r="A8" s="253" t="s">
        <v>154</v>
      </c>
      <c r="B8" s="254"/>
      <c r="C8" s="190">
        <v>1</v>
      </c>
      <c r="D8" s="191" t="s">
        <v>153</v>
      </c>
      <c r="E8" s="192">
        <v>2</v>
      </c>
      <c r="F8" s="191" t="s">
        <v>152</v>
      </c>
      <c r="G8" s="191"/>
      <c r="H8" s="191"/>
      <c r="I8" s="191"/>
      <c r="J8" s="191"/>
      <c r="K8" s="191"/>
      <c r="L8" s="191"/>
      <c r="M8" s="191"/>
      <c r="N8" s="191"/>
      <c r="O8" s="191"/>
      <c r="P8" s="193"/>
      <c r="Q8" s="69"/>
    </row>
    <row r="9" spans="1:17" ht="26.25" customHeight="1">
      <c r="A9" s="253" t="s">
        <v>151</v>
      </c>
      <c r="B9" s="254"/>
      <c r="C9" s="190">
        <v>1</v>
      </c>
      <c r="D9" s="191" t="s">
        <v>150</v>
      </c>
      <c r="E9" s="192">
        <v>2</v>
      </c>
      <c r="F9" s="191" t="s">
        <v>149</v>
      </c>
      <c r="G9" s="192">
        <v>3</v>
      </c>
      <c r="H9" s="191" t="s">
        <v>148</v>
      </c>
      <c r="I9" s="191"/>
      <c r="J9" s="192">
        <v>4</v>
      </c>
      <c r="K9" s="191" t="s">
        <v>147</v>
      </c>
      <c r="L9" s="191"/>
      <c r="M9" s="191"/>
      <c r="N9" s="191"/>
      <c r="O9" s="191"/>
      <c r="P9" s="193"/>
      <c r="Q9" s="69"/>
    </row>
    <row r="10" spans="1:17" ht="26.25" customHeight="1" thickBot="1">
      <c r="A10" s="79"/>
      <c r="B10" s="255"/>
      <c r="C10" s="255"/>
      <c r="D10" s="255"/>
      <c r="E10" s="255"/>
      <c r="F10" s="255"/>
      <c r="G10" s="255"/>
      <c r="H10" s="255"/>
      <c r="I10" s="255"/>
      <c r="J10" s="255"/>
      <c r="K10" s="255"/>
      <c r="L10" s="255"/>
      <c r="M10" s="255"/>
      <c r="N10" s="255"/>
      <c r="O10" s="255"/>
      <c r="P10" s="255"/>
      <c r="Q10" s="69"/>
    </row>
    <row r="11" spans="1:17" ht="26.25" customHeight="1" thickTop="1">
      <c r="A11" s="256" t="s">
        <v>146</v>
      </c>
      <c r="B11" s="257"/>
      <c r="C11" s="258"/>
      <c r="D11" s="259"/>
      <c r="E11" s="259"/>
      <c r="F11" s="259"/>
      <c r="G11" s="259"/>
      <c r="H11" s="259"/>
      <c r="I11" s="259"/>
      <c r="J11" s="259"/>
      <c r="K11" s="259"/>
      <c r="L11" s="259"/>
      <c r="M11" s="259"/>
      <c r="N11" s="259"/>
      <c r="O11" s="259"/>
      <c r="P11" s="260"/>
      <c r="Q11" s="69"/>
    </row>
    <row r="12" spans="1:17" ht="26.25" customHeight="1">
      <c r="A12" s="261" t="s">
        <v>145</v>
      </c>
      <c r="B12" s="262"/>
      <c r="C12" s="263"/>
      <c r="D12" s="264"/>
      <c r="E12" s="264"/>
      <c r="F12" s="264"/>
      <c r="G12" s="264"/>
      <c r="H12" s="264"/>
      <c r="I12" s="264"/>
      <c r="J12" s="264"/>
      <c r="K12" s="264"/>
      <c r="L12" s="264"/>
      <c r="M12" s="264"/>
      <c r="N12" s="264"/>
      <c r="O12" s="264"/>
      <c r="P12" s="265"/>
      <c r="Q12" s="69"/>
    </row>
    <row r="13" spans="1:17" ht="26.25" customHeight="1">
      <c r="A13" s="261" t="s">
        <v>144</v>
      </c>
      <c r="B13" s="262"/>
      <c r="C13" s="263"/>
      <c r="D13" s="264"/>
      <c r="E13" s="264"/>
      <c r="F13" s="264"/>
      <c r="G13" s="264"/>
      <c r="H13" s="266" t="s">
        <v>143</v>
      </c>
      <c r="I13" s="266"/>
      <c r="J13" s="266"/>
      <c r="K13" s="266"/>
      <c r="L13" s="491"/>
      <c r="M13" s="491"/>
      <c r="N13" s="491"/>
      <c r="O13" s="491"/>
      <c r="P13" s="189" t="s">
        <v>142</v>
      </c>
      <c r="Q13" s="69"/>
    </row>
    <row r="14" spans="1:17" ht="26.25" customHeight="1" thickBot="1">
      <c r="A14" s="267" t="s">
        <v>141</v>
      </c>
      <c r="B14" s="268"/>
      <c r="C14" s="80" t="s">
        <v>1</v>
      </c>
      <c r="D14" s="63">
        <v>0</v>
      </c>
      <c r="E14" s="63">
        <v>0</v>
      </c>
      <c r="F14" s="62">
        <v>0</v>
      </c>
      <c r="G14" s="81" t="str">
        <f>IF(OR(D14=0,E14=0,F14=0),"( 　　)",DATE(D14+2018,E14,F14))</f>
        <v>( 　　)</v>
      </c>
      <c r="H14" s="82" t="str">
        <f>IF(C14="","","～")</f>
        <v>～</v>
      </c>
      <c r="I14" s="63">
        <v>0</v>
      </c>
      <c r="J14" s="62">
        <v>0</v>
      </c>
      <c r="K14" s="81" t="str">
        <f>IF(OR(I14=0,J14=0),"( 　　)",DATE(D14+2018,I14,J14))</f>
        <v>( 　　)</v>
      </c>
      <c r="L14" s="83" t="s">
        <v>140</v>
      </c>
      <c r="M14" s="84">
        <f>IF(K14="( 　　)",0,K14-G14)</f>
        <v>0</v>
      </c>
      <c r="N14" s="85">
        <f>IF(K14="( 　　)",0,M14+1)</f>
        <v>0</v>
      </c>
      <c r="O14" s="86" t="s">
        <v>139</v>
      </c>
      <c r="P14" s="188"/>
      <c r="Q14" s="69"/>
    </row>
    <row r="15" spans="1:17" ht="26.25" customHeight="1">
      <c r="A15" s="269" t="s">
        <v>138</v>
      </c>
      <c r="B15" s="270"/>
      <c r="C15" s="271" t="s">
        <v>137</v>
      </c>
      <c r="D15" s="272"/>
      <c r="E15" s="272"/>
      <c r="F15" s="272"/>
      <c r="G15" s="272"/>
      <c r="H15" s="272"/>
      <c r="I15" s="272"/>
      <c r="J15" s="272"/>
      <c r="K15" s="272"/>
      <c r="L15" s="272"/>
      <c r="M15" s="272"/>
      <c r="N15" s="272"/>
      <c r="O15" s="272"/>
      <c r="P15" s="273"/>
      <c r="Q15" s="69"/>
    </row>
    <row r="16" spans="1:17" ht="26.25" customHeight="1">
      <c r="A16" s="87"/>
      <c r="B16" s="272"/>
      <c r="C16" s="272"/>
      <c r="D16" s="272"/>
      <c r="E16" s="272"/>
      <c r="F16" s="272"/>
      <c r="G16" s="272"/>
      <c r="H16" s="272"/>
      <c r="I16" s="272"/>
      <c r="J16" s="272"/>
      <c r="K16" s="272"/>
      <c r="L16" s="272"/>
      <c r="M16" s="272"/>
      <c r="N16" s="272"/>
      <c r="O16" s="272"/>
      <c r="P16" s="273"/>
      <c r="Q16" s="69"/>
    </row>
    <row r="17" spans="1:17" ht="26.25" customHeight="1">
      <c r="A17" s="87"/>
      <c r="B17" s="274" t="s">
        <v>136</v>
      </c>
      <c r="C17" s="274"/>
      <c r="D17" s="275"/>
      <c r="E17" s="227" t="s">
        <v>121</v>
      </c>
      <c r="F17" s="228"/>
      <c r="G17" s="227" t="s">
        <v>120</v>
      </c>
      <c r="H17" s="228"/>
      <c r="I17" s="71"/>
      <c r="J17" s="274" t="s">
        <v>135</v>
      </c>
      <c r="K17" s="274"/>
      <c r="L17" s="275"/>
      <c r="M17" s="227" t="s">
        <v>121</v>
      </c>
      <c r="N17" s="228"/>
      <c r="O17" s="227" t="s">
        <v>120</v>
      </c>
      <c r="P17" s="278"/>
      <c r="Q17" s="69"/>
    </row>
    <row r="18" spans="1:17" ht="26.25" customHeight="1">
      <c r="A18" s="87"/>
      <c r="B18" s="276"/>
      <c r="C18" s="276"/>
      <c r="D18" s="277"/>
      <c r="E18" s="88" t="s">
        <v>11</v>
      </c>
      <c r="F18" s="89" t="s">
        <v>12</v>
      </c>
      <c r="G18" s="88" t="s">
        <v>11</v>
      </c>
      <c r="H18" s="89" t="s">
        <v>12</v>
      </c>
      <c r="I18" s="71"/>
      <c r="J18" s="276"/>
      <c r="K18" s="276"/>
      <c r="L18" s="277"/>
      <c r="M18" s="88" t="s">
        <v>11</v>
      </c>
      <c r="N18" s="89" t="s">
        <v>12</v>
      </c>
      <c r="O18" s="88" t="s">
        <v>11</v>
      </c>
      <c r="P18" s="90" t="s">
        <v>12</v>
      </c>
      <c r="Q18" s="69"/>
    </row>
    <row r="19" spans="1:17" ht="26.25" customHeight="1">
      <c r="A19" s="87"/>
      <c r="B19" s="279" t="s">
        <v>168</v>
      </c>
      <c r="C19" s="280"/>
      <c r="D19" s="281"/>
      <c r="E19" s="55"/>
      <c r="F19" s="54"/>
      <c r="G19" s="53"/>
      <c r="H19" s="52"/>
      <c r="I19" s="71"/>
      <c r="J19" s="77" t="s">
        <v>134</v>
      </c>
      <c r="K19" s="78"/>
      <c r="L19" s="78"/>
      <c r="M19" s="59"/>
      <c r="N19" s="58"/>
      <c r="O19" s="57"/>
      <c r="P19" s="60"/>
      <c r="Q19" s="69"/>
    </row>
    <row r="20" spans="1:17" ht="26.25" customHeight="1" thickBot="1">
      <c r="A20" s="87"/>
      <c r="B20" s="91" t="s">
        <v>167</v>
      </c>
      <c r="C20" s="180"/>
      <c r="D20" s="181"/>
      <c r="E20" s="59"/>
      <c r="F20" s="58"/>
      <c r="G20" s="57"/>
      <c r="H20" s="56"/>
      <c r="I20" s="71"/>
      <c r="J20" s="92" t="s">
        <v>133</v>
      </c>
      <c r="K20" s="93"/>
      <c r="L20" s="93"/>
      <c r="M20" s="51"/>
      <c r="N20" s="50"/>
      <c r="O20" s="49"/>
      <c r="P20" s="61"/>
      <c r="Q20" s="69"/>
    </row>
    <row r="21" spans="1:17" ht="26.25" customHeight="1" thickTop="1">
      <c r="A21" s="87"/>
      <c r="B21" s="94" t="s">
        <v>132</v>
      </c>
      <c r="C21" s="95"/>
      <c r="D21" s="95"/>
      <c r="E21" s="59"/>
      <c r="F21" s="58"/>
      <c r="G21" s="57"/>
      <c r="H21" s="56"/>
      <c r="I21" s="71"/>
      <c r="J21" s="282" t="s">
        <v>131</v>
      </c>
      <c r="K21" s="283"/>
      <c r="L21" s="284"/>
      <c r="M21" s="96" t="str">
        <f>IF(COUNT(M19:M20)=0,"",SUM(M19:M20))</f>
        <v/>
      </c>
      <c r="N21" s="97" t="str">
        <f>IF(COUNT(N19:N20)=0,"",SUM(N19:N20))</f>
        <v/>
      </c>
      <c r="O21" s="96" t="str">
        <f>IF(COUNT(O19:O20)=0,"",SUM(O19:O20))</f>
        <v/>
      </c>
      <c r="P21" s="98" t="str">
        <f>IF(COUNT(P19:P20)=0,"",SUM(P19:P20))</f>
        <v/>
      </c>
      <c r="Q21" s="69"/>
    </row>
    <row r="22" spans="1:17" ht="26.25" customHeight="1">
      <c r="A22" s="87"/>
      <c r="B22" s="94" t="s">
        <v>130</v>
      </c>
      <c r="C22" s="95"/>
      <c r="D22" s="95"/>
      <c r="E22" s="59"/>
      <c r="F22" s="58"/>
      <c r="G22" s="57"/>
      <c r="H22" s="56"/>
      <c r="I22" s="71"/>
      <c r="J22" s="69"/>
      <c r="K22" s="69"/>
      <c r="L22" s="69"/>
      <c r="M22" s="184"/>
      <c r="N22" s="184"/>
      <c r="O22" s="184"/>
      <c r="P22" s="99"/>
      <c r="Q22" s="69"/>
    </row>
    <row r="23" spans="1:17" ht="26.25" customHeight="1">
      <c r="A23" s="87"/>
      <c r="B23" s="94" t="s">
        <v>129</v>
      </c>
      <c r="C23" s="95"/>
      <c r="D23" s="95"/>
      <c r="E23" s="59"/>
      <c r="F23" s="58"/>
      <c r="G23" s="57"/>
      <c r="H23" s="56"/>
      <c r="I23" s="71"/>
      <c r="J23" s="274" t="s">
        <v>128</v>
      </c>
      <c r="K23" s="274"/>
      <c r="L23" s="275"/>
      <c r="M23" s="227" t="s">
        <v>121</v>
      </c>
      <c r="N23" s="228"/>
      <c r="O23" s="227" t="s">
        <v>120</v>
      </c>
      <c r="P23" s="278"/>
      <c r="Q23" s="69"/>
    </row>
    <row r="24" spans="1:17" ht="26.25" customHeight="1">
      <c r="A24" s="87"/>
      <c r="B24" s="94" t="s">
        <v>127</v>
      </c>
      <c r="C24" s="95"/>
      <c r="D24" s="95"/>
      <c r="E24" s="59"/>
      <c r="F24" s="58"/>
      <c r="G24" s="57"/>
      <c r="H24" s="56"/>
      <c r="I24" s="71"/>
      <c r="J24" s="276"/>
      <c r="K24" s="276"/>
      <c r="L24" s="277"/>
      <c r="M24" s="88" t="s">
        <v>11</v>
      </c>
      <c r="N24" s="89" t="s">
        <v>12</v>
      </c>
      <c r="O24" s="88" t="s">
        <v>11</v>
      </c>
      <c r="P24" s="90" t="s">
        <v>12</v>
      </c>
      <c r="Q24" s="69"/>
    </row>
    <row r="25" spans="1:17" ht="26.25" customHeight="1">
      <c r="A25" s="87"/>
      <c r="B25" s="285" t="s">
        <v>126</v>
      </c>
      <c r="C25" s="286"/>
      <c r="D25" s="287"/>
      <c r="E25" s="291"/>
      <c r="F25" s="293"/>
      <c r="G25" s="295"/>
      <c r="H25" s="297"/>
      <c r="I25" s="71"/>
      <c r="J25" s="299" t="s">
        <v>125</v>
      </c>
      <c r="K25" s="300"/>
      <c r="L25" s="301"/>
      <c r="M25" s="59"/>
      <c r="N25" s="58"/>
      <c r="O25" s="57"/>
      <c r="P25" s="60"/>
      <c r="Q25" s="69"/>
    </row>
    <row r="26" spans="1:17" ht="26.25" customHeight="1">
      <c r="A26" s="87"/>
      <c r="B26" s="288"/>
      <c r="C26" s="289"/>
      <c r="D26" s="290"/>
      <c r="E26" s="292"/>
      <c r="F26" s="294"/>
      <c r="G26" s="296"/>
      <c r="H26" s="298"/>
      <c r="I26" s="71"/>
      <c r="J26" s="299" t="s">
        <v>124</v>
      </c>
      <c r="K26" s="300"/>
      <c r="L26" s="301"/>
      <c r="M26" s="59"/>
      <c r="N26" s="58"/>
      <c r="O26" s="57"/>
      <c r="P26" s="60"/>
      <c r="Q26" s="69"/>
    </row>
    <row r="27" spans="1:17" ht="26.25" customHeight="1" thickBot="1">
      <c r="A27" s="87"/>
      <c r="B27" s="94" t="s">
        <v>123</v>
      </c>
      <c r="C27" s="95"/>
      <c r="D27" s="95"/>
      <c r="E27" s="59"/>
      <c r="F27" s="58"/>
      <c r="G27" s="57"/>
      <c r="H27" s="56"/>
      <c r="I27" s="71"/>
      <c r="J27" s="69"/>
      <c r="K27" s="69"/>
      <c r="L27" s="69"/>
      <c r="M27" s="184"/>
      <c r="N27" s="184"/>
      <c r="O27" s="184"/>
      <c r="P27" s="99"/>
      <c r="Q27" s="69"/>
    </row>
    <row r="28" spans="1:17" ht="26.25" customHeight="1">
      <c r="A28" s="87"/>
      <c r="B28" s="302" t="s">
        <v>122</v>
      </c>
      <c r="C28" s="303"/>
      <c r="D28" s="304"/>
      <c r="E28" s="55"/>
      <c r="F28" s="54"/>
      <c r="G28" s="53"/>
      <c r="H28" s="52"/>
      <c r="I28" s="71"/>
      <c r="J28" s="69"/>
      <c r="K28" s="71"/>
      <c r="L28" s="71"/>
      <c r="M28" s="305" t="s">
        <v>121</v>
      </c>
      <c r="N28" s="306"/>
      <c r="O28" s="307" t="s">
        <v>120</v>
      </c>
      <c r="P28" s="308"/>
      <c r="Q28" s="69"/>
    </row>
    <row r="29" spans="1:17" ht="26.25" customHeight="1" thickBot="1">
      <c r="A29" s="87"/>
      <c r="B29" s="100" t="s">
        <v>119</v>
      </c>
      <c r="C29" s="101"/>
      <c r="D29" s="101"/>
      <c r="E29" s="51"/>
      <c r="F29" s="50"/>
      <c r="G29" s="49"/>
      <c r="H29" s="48"/>
      <c r="I29" s="71"/>
      <c r="J29" s="69"/>
      <c r="K29" s="69"/>
      <c r="L29" s="71"/>
      <c r="M29" s="102" t="s">
        <v>11</v>
      </c>
      <c r="N29" s="89" t="s">
        <v>12</v>
      </c>
      <c r="O29" s="88" t="s">
        <v>11</v>
      </c>
      <c r="P29" s="90" t="s">
        <v>12</v>
      </c>
      <c r="Q29" s="69"/>
    </row>
    <row r="30" spans="1:17" ht="26.25" customHeight="1" thickTop="1" thickBot="1">
      <c r="A30" s="87"/>
      <c r="B30" s="282" t="s">
        <v>118</v>
      </c>
      <c r="C30" s="283"/>
      <c r="D30" s="284"/>
      <c r="E30" s="96" t="str">
        <f>IF(COUNT(E19:E29)=0,"",SUM(E19:E29))</f>
        <v/>
      </c>
      <c r="F30" s="97" t="str">
        <f>IF(COUNT(F19:F29)=0,"",SUM(F19:F29))</f>
        <v/>
      </c>
      <c r="G30" s="96" t="str">
        <f>IF(COUNT(G19:G29)=0,"",SUM(G19:G29))</f>
        <v/>
      </c>
      <c r="H30" s="97" t="str">
        <f>IF(COUNT(H19:H29)=0,"",SUM(H19:H29))</f>
        <v/>
      </c>
      <c r="I30" s="69"/>
      <c r="J30" s="309" t="s">
        <v>117</v>
      </c>
      <c r="K30" s="310"/>
      <c r="L30" s="311"/>
      <c r="M30" s="103" t="str">
        <f>IF(SUM(E30,M21,M25,M26)=0,"",SUM(E30,M21,M25,M26))</f>
        <v/>
      </c>
      <c r="N30" s="104" t="str">
        <f>IF(SUM(F30,N21,N25,N26)=0,"",SUM(F30,N21,N25,N26))</f>
        <v/>
      </c>
      <c r="O30" s="105" t="str">
        <f>IF(SUM(G30,O21,O25,O26)=0,"",SUM(G30,O21,O25,O26))</f>
        <v/>
      </c>
      <c r="P30" s="106" t="str">
        <f>IF(SUM(H30,P21,P25,P26)=0,"",SUM(H30,P21,P25,P26))</f>
        <v/>
      </c>
      <c r="Q30" s="69"/>
    </row>
    <row r="31" spans="1:17" ht="26.25" customHeight="1" thickBot="1">
      <c r="A31" s="107"/>
      <c r="B31" s="108"/>
      <c r="C31" s="108"/>
      <c r="D31" s="108"/>
      <c r="E31" s="108"/>
      <c r="F31" s="108"/>
      <c r="G31" s="108"/>
      <c r="H31" s="108"/>
      <c r="I31" s="109"/>
      <c r="J31" s="110"/>
      <c r="K31" s="110"/>
      <c r="L31" s="110"/>
      <c r="M31" s="111"/>
      <c r="N31" s="111"/>
      <c r="O31" s="111"/>
      <c r="P31" s="112"/>
      <c r="Q31" s="69"/>
    </row>
    <row r="32" spans="1:17" ht="26.25" customHeight="1" thickTop="1">
      <c r="A32" s="71"/>
      <c r="B32" s="71"/>
      <c r="C32" s="71"/>
      <c r="D32" s="71"/>
      <c r="E32" s="71"/>
      <c r="F32" s="71"/>
      <c r="G32" s="71"/>
      <c r="H32" s="71"/>
      <c r="I32" s="69"/>
      <c r="J32" s="113"/>
      <c r="K32" s="113"/>
      <c r="L32" s="113"/>
      <c r="M32" s="114"/>
      <c r="N32" s="114"/>
      <c r="O32" s="114"/>
      <c r="P32" s="114"/>
      <c r="Q32" s="69"/>
    </row>
    <row r="33" spans="1:22" ht="26.25" customHeight="1" thickBot="1">
      <c r="A33" s="69"/>
      <c r="B33" s="115"/>
      <c r="C33" s="115"/>
      <c r="D33" s="115"/>
      <c r="E33" s="69"/>
      <c r="F33" s="69"/>
      <c r="G33" s="69"/>
      <c r="H33" s="69"/>
      <c r="I33" s="69"/>
      <c r="J33" s="69"/>
      <c r="K33" s="69"/>
      <c r="L33" s="69"/>
      <c r="M33" s="69"/>
      <c r="N33" s="69"/>
      <c r="O33" s="69"/>
      <c r="P33" s="69"/>
      <c r="Q33" s="69"/>
    </row>
    <row r="34" spans="1:22" ht="32.1" customHeight="1">
      <c r="A34" s="312" t="s">
        <v>116</v>
      </c>
      <c r="B34" s="313"/>
      <c r="C34" s="116"/>
      <c r="D34" s="116"/>
      <c r="E34" s="116"/>
      <c r="F34" s="116"/>
      <c r="G34" s="117"/>
      <c r="H34" s="314" t="s">
        <v>115</v>
      </c>
      <c r="I34" s="315"/>
      <c r="J34" s="315"/>
      <c r="K34" s="315"/>
      <c r="L34" s="315"/>
      <c r="M34" s="315"/>
      <c r="N34" s="315"/>
      <c r="O34" s="315"/>
      <c r="P34" s="316"/>
      <c r="Q34" s="69"/>
    </row>
    <row r="35" spans="1:22" ht="32.1" customHeight="1">
      <c r="A35" s="317" t="s">
        <v>114</v>
      </c>
      <c r="B35" s="318"/>
      <c r="C35" s="318"/>
      <c r="D35" s="318"/>
      <c r="E35" s="318"/>
      <c r="F35" s="319">
        <v>0</v>
      </c>
      <c r="G35" s="320"/>
      <c r="H35" s="323" t="s">
        <v>113</v>
      </c>
      <c r="I35" s="323"/>
      <c r="J35" s="323"/>
      <c r="K35" s="324" t="s">
        <v>112</v>
      </c>
      <c r="L35" s="325"/>
      <c r="M35" s="324" t="s">
        <v>112</v>
      </c>
      <c r="N35" s="325"/>
      <c r="O35" s="324" t="s">
        <v>112</v>
      </c>
      <c r="P35" s="326"/>
      <c r="Q35" s="69"/>
    </row>
    <row r="36" spans="1:22" ht="32.1" customHeight="1">
      <c r="A36" s="317"/>
      <c r="B36" s="318"/>
      <c r="C36" s="318"/>
      <c r="D36" s="318"/>
      <c r="E36" s="318"/>
      <c r="F36" s="319"/>
      <c r="G36" s="320"/>
      <c r="H36" s="323" t="s">
        <v>70</v>
      </c>
      <c r="I36" s="323"/>
      <c r="J36" s="323"/>
      <c r="K36" s="324" t="s">
        <v>107</v>
      </c>
      <c r="L36" s="325"/>
      <c r="M36" s="324" t="s">
        <v>107</v>
      </c>
      <c r="N36" s="325"/>
      <c r="O36" s="324" t="s">
        <v>107</v>
      </c>
      <c r="P36" s="326"/>
      <c r="Q36" s="69"/>
    </row>
    <row r="37" spans="1:22" ht="32.1" customHeight="1">
      <c r="A37" s="118"/>
      <c r="B37" s="119"/>
      <c r="C37" s="119"/>
      <c r="D37" s="119"/>
      <c r="E37" s="119"/>
      <c r="F37" s="321"/>
      <c r="G37" s="322"/>
      <c r="H37" s="323" t="s">
        <v>66</v>
      </c>
      <c r="I37" s="323"/>
      <c r="J37" s="323"/>
      <c r="K37" s="324" t="s">
        <v>107</v>
      </c>
      <c r="L37" s="325"/>
      <c r="M37" s="324" t="s">
        <v>107</v>
      </c>
      <c r="N37" s="325"/>
      <c r="O37" s="324" t="s">
        <v>107</v>
      </c>
      <c r="P37" s="326"/>
      <c r="Q37" s="69"/>
    </row>
    <row r="38" spans="1:22" ht="32.1" customHeight="1" thickBot="1">
      <c r="A38" s="120" t="s">
        <v>111</v>
      </c>
      <c r="B38" s="121" t="s">
        <v>110</v>
      </c>
      <c r="C38" s="327" t="s">
        <v>109</v>
      </c>
      <c r="D38" s="327"/>
      <c r="E38" s="122"/>
      <c r="F38" s="328" t="s">
        <v>108</v>
      </c>
      <c r="G38" s="329"/>
      <c r="H38" s="330" t="s">
        <v>68</v>
      </c>
      <c r="I38" s="330"/>
      <c r="J38" s="330"/>
      <c r="K38" s="331" t="s">
        <v>107</v>
      </c>
      <c r="L38" s="332"/>
      <c r="M38" s="331" t="s">
        <v>107</v>
      </c>
      <c r="N38" s="332"/>
      <c r="O38" s="331" t="s">
        <v>107</v>
      </c>
      <c r="P38" s="333"/>
      <c r="Q38" s="69"/>
    </row>
    <row r="39" spans="1:22" ht="26.25" customHeight="1">
      <c r="A39" s="123"/>
      <c r="B39" s="124"/>
      <c r="C39" s="125"/>
      <c r="D39" s="125"/>
      <c r="E39" s="126"/>
      <c r="F39" s="127"/>
      <c r="G39" s="127"/>
      <c r="H39" s="114"/>
      <c r="I39" s="114"/>
      <c r="J39" s="114"/>
      <c r="K39" s="128"/>
      <c r="L39" s="128"/>
      <c r="M39" s="128"/>
      <c r="N39" s="128"/>
      <c r="O39" s="128"/>
      <c r="P39" s="128"/>
      <c r="Q39" s="69"/>
    </row>
    <row r="40" spans="1:22" ht="24.75" customHeight="1">
      <c r="A40" s="69"/>
      <c r="B40" s="69"/>
      <c r="C40" s="69"/>
      <c r="D40" s="69"/>
      <c r="E40" s="69"/>
      <c r="F40" s="69"/>
      <c r="G40" s="69"/>
      <c r="H40" s="69"/>
      <c r="I40" s="69"/>
      <c r="J40" s="69"/>
      <c r="K40" s="69"/>
      <c r="L40" s="69"/>
      <c r="M40" s="69"/>
      <c r="N40" s="69"/>
      <c r="O40" s="69"/>
      <c r="P40" s="69"/>
      <c r="Q40" s="69"/>
    </row>
    <row r="41" spans="1:22" ht="45" customHeight="1">
      <c r="A41" s="334" t="s">
        <v>106</v>
      </c>
      <c r="B41" s="335"/>
      <c r="C41" s="335"/>
      <c r="D41" s="335"/>
      <c r="E41" s="335"/>
      <c r="F41" s="336"/>
      <c r="G41" s="129" t="s">
        <v>105</v>
      </c>
      <c r="H41" s="129" t="s">
        <v>104</v>
      </c>
      <c r="I41" s="69"/>
      <c r="J41" s="113"/>
      <c r="K41" s="113"/>
      <c r="L41" s="113"/>
      <c r="M41" s="113"/>
      <c r="N41" s="113"/>
      <c r="O41" s="113"/>
      <c r="P41" s="113"/>
      <c r="Q41" s="69"/>
      <c r="V41" s="47"/>
    </row>
    <row r="42" spans="1:22" ht="45" customHeight="1">
      <c r="A42" s="337" t="s">
        <v>103</v>
      </c>
      <c r="B42" s="232"/>
      <c r="C42" s="232"/>
      <c r="D42" s="232"/>
      <c r="E42" s="232"/>
      <c r="F42" s="233"/>
      <c r="G42" s="139"/>
      <c r="H42" s="139"/>
      <c r="I42" s="69"/>
      <c r="J42" s="69"/>
      <c r="K42" s="69"/>
      <c r="L42" s="69"/>
      <c r="M42" s="69"/>
      <c r="N42" s="69"/>
      <c r="O42" s="69"/>
      <c r="P42" s="69"/>
      <c r="Q42" s="69"/>
    </row>
    <row r="43" spans="1:22" ht="45" customHeight="1">
      <c r="A43" s="337" t="s">
        <v>177</v>
      </c>
      <c r="B43" s="232"/>
      <c r="C43" s="232"/>
      <c r="D43" s="232"/>
      <c r="E43" s="232"/>
      <c r="F43" s="233"/>
      <c r="G43" s="139"/>
      <c r="H43" s="139"/>
      <c r="I43" s="69"/>
      <c r="J43" s="69"/>
      <c r="K43" s="69"/>
      <c r="L43" s="69"/>
      <c r="M43" s="69"/>
      <c r="N43" s="69"/>
      <c r="O43" s="69"/>
      <c r="P43" s="69"/>
      <c r="Q43" s="69"/>
      <c r="V43" s="46"/>
    </row>
    <row r="44" spans="1:22" ht="45" customHeight="1">
      <c r="A44" s="231" t="s">
        <v>181</v>
      </c>
      <c r="B44" s="232"/>
      <c r="C44" s="232"/>
      <c r="D44" s="232"/>
      <c r="E44" s="232"/>
      <c r="F44" s="233"/>
      <c r="G44" s="139"/>
      <c r="H44" s="139"/>
      <c r="I44" s="69"/>
      <c r="J44" s="69"/>
      <c r="K44" s="69"/>
      <c r="L44" s="69"/>
      <c r="M44" s="69"/>
      <c r="N44" s="69"/>
      <c r="O44" s="69"/>
      <c r="P44" s="69"/>
      <c r="Q44" s="69"/>
    </row>
    <row r="45" spans="1:22" ht="45" customHeight="1">
      <c r="A45" s="231" t="s">
        <v>174</v>
      </c>
      <c r="B45" s="232"/>
      <c r="C45" s="232"/>
      <c r="D45" s="232"/>
      <c r="E45" s="232"/>
      <c r="F45" s="233"/>
      <c r="G45" s="139"/>
      <c r="H45" s="139"/>
      <c r="I45" s="69"/>
      <c r="J45" s="69"/>
      <c r="K45" s="69"/>
      <c r="L45" s="69"/>
      <c r="M45" s="69"/>
      <c r="N45" s="69"/>
      <c r="O45" s="69"/>
      <c r="P45" s="69"/>
      <c r="Q45" s="69"/>
    </row>
    <row r="46" spans="1:22" ht="45" customHeight="1">
      <c r="A46" s="231" t="s">
        <v>175</v>
      </c>
      <c r="B46" s="232"/>
      <c r="C46" s="232"/>
      <c r="D46" s="232"/>
      <c r="E46" s="232"/>
      <c r="F46" s="233"/>
      <c r="G46" s="139"/>
      <c r="H46" s="139"/>
      <c r="I46" s="69"/>
      <c r="J46" s="69"/>
      <c r="K46" s="69"/>
      <c r="L46" s="69"/>
      <c r="M46" s="69"/>
      <c r="N46" s="69"/>
      <c r="O46" s="69"/>
      <c r="P46" s="69"/>
      <c r="Q46" s="69"/>
    </row>
    <row r="47" spans="1:22" ht="45" customHeight="1">
      <c r="A47" s="231" t="s">
        <v>176</v>
      </c>
      <c r="B47" s="232"/>
      <c r="C47" s="232"/>
      <c r="D47" s="232"/>
      <c r="E47" s="232"/>
      <c r="F47" s="233"/>
      <c r="G47" s="139"/>
      <c r="H47" s="139"/>
      <c r="I47" s="69"/>
      <c r="J47" s="69"/>
      <c r="K47" s="69"/>
      <c r="L47" s="69"/>
      <c r="M47" s="69"/>
      <c r="N47" s="69"/>
      <c r="O47" s="69"/>
      <c r="P47" s="69"/>
      <c r="Q47" s="69"/>
    </row>
    <row r="48" spans="1:22" ht="24.75" customHeight="1">
      <c r="A48" s="69"/>
      <c r="B48" s="69"/>
      <c r="C48" s="69"/>
      <c r="D48" s="69"/>
      <c r="E48" s="69"/>
      <c r="F48" s="69"/>
      <c r="G48" s="69"/>
      <c r="H48" s="69"/>
      <c r="I48" s="69"/>
      <c r="J48" s="69"/>
      <c r="K48" s="69"/>
      <c r="L48" s="69"/>
      <c r="M48" s="69"/>
      <c r="N48" s="69"/>
      <c r="O48" s="69"/>
      <c r="P48" s="69"/>
      <c r="Q48" s="69"/>
    </row>
    <row r="49" spans="1:17" ht="29.1" customHeight="1">
      <c r="A49" s="229" t="s">
        <v>102</v>
      </c>
      <c r="B49" s="244"/>
      <c r="C49" s="244"/>
      <c r="D49" s="244"/>
      <c r="E49" s="244"/>
      <c r="F49" s="244"/>
      <c r="G49" s="244"/>
      <c r="H49" s="230"/>
      <c r="I49" s="245" t="s">
        <v>101</v>
      </c>
      <c r="J49" s="245"/>
      <c r="K49" s="245"/>
      <c r="L49" s="245"/>
      <c r="M49" s="245"/>
      <c r="N49" s="245"/>
      <c r="O49" s="245"/>
      <c r="P49" s="245"/>
      <c r="Q49" s="245"/>
    </row>
    <row r="50" spans="1:17" ht="29.1" customHeight="1">
      <c r="A50" s="245"/>
      <c r="B50" s="245"/>
      <c r="C50" s="171" t="s">
        <v>98</v>
      </c>
      <c r="D50" s="171" t="s">
        <v>97</v>
      </c>
      <c r="E50" s="171" t="s">
        <v>96</v>
      </c>
      <c r="F50" s="171" t="s">
        <v>95</v>
      </c>
      <c r="G50" s="171" t="s">
        <v>94</v>
      </c>
      <c r="H50" s="171" t="s">
        <v>93</v>
      </c>
      <c r="I50" s="246"/>
      <c r="J50" s="247"/>
      <c r="K50" s="171" t="s">
        <v>98</v>
      </c>
      <c r="L50" s="171" t="s">
        <v>97</v>
      </c>
      <c r="M50" s="171" t="s">
        <v>96</v>
      </c>
      <c r="N50" s="171" t="s">
        <v>95</v>
      </c>
      <c r="O50" s="171" t="s">
        <v>94</v>
      </c>
      <c r="P50" s="171" t="s">
        <v>93</v>
      </c>
      <c r="Q50" s="171" t="s">
        <v>92</v>
      </c>
    </row>
    <row r="51" spans="1:17" ht="29.1" customHeight="1">
      <c r="A51" s="227" t="s">
        <v>169</v>
      </c>
      <c r="B51" s="228"/>
      <c r="C51" s="205">
        <f>'研修生（男性）'!AB7</f>
        <v>0</v>
      </c>
      <c r="D51" s="205">
        <f>'研修生（男性）'!AC7</f>
        <v>0</v>
      </c>
      <c r="E51" s="205">
        <f>'研修生（男性）'!AD7</f>
        <v>0</v>
      </c>
      <c r="F51" s="205">
        <f>'研修生（男性）'!AE7</f>
        <v>0</v>
      </c>
      <c r="G51" s="205">
        <f>'研修生（男性）'!AF7</f>
        <v>0</v>
      </c>
      <c r="H51" s="205">
        <f>'研修生（男性）'!AG7</f>
        <v>0</v>
      </c>
      <c r="I51" s="227" t="s">
        <v>169</v>
      </c>
      <c r="J51" s="228"/>
      <c r="K51" s="205">
        <f>'日帰り（研修生・男性）'!T7</f>
        <v>0</v>
      </c>
      <c r="L51" s="205">
        <f>'日帰り（研修生・男性）'!U7</f>
        <v>0</v>
      </c>
      <c r="M51" s="205">
        <f>'日帰り（研修生・男性）'!V7</f>
        <v>0</v>
      </c>
      <c r="N51" s="205">
        <f>'日帰り（研修生・男性）'!W7</f>
        <v>0</v>
      </c>
      <c r="O51" s="205">
        <f>'日帰り（研修生・男性）'!X7</f>
        <v>0</v>
      </c>
      <c r="P51" s="205">
        <f>'日帰り（研修生・男性）'!Y7</f>
        <v>0</v>
      </c>
      <c r="Q51" s="205">
        <f>'日帰り（研修生・男性）'!Z7</f>
        <v>0</v>
      </c>
    </row>
    <row r="52" spans="1:17" ht="29.1" customHeight="1">
      <c r="A52" s="227" t="s">
        <v>170</v>
      </c>
      <c r="B52" s="228"/>
      <c r="C52" s="205">
        <f>'研修生（男性）'!AB8</f>
        <v>0</v>
      </c>
      <c r="D52" s="205">
        <f>'研修生（男性）'!AC8</f>
        <v>0</v>
      </c>
      <c r="E52" s="205">
        <f>'研修生（男性）'!AD8</f>
        <v>0</v>
      </c>
      <c r="F52" s="205">
        <f>'研修生（男性）'!AE8</f>
        <v>0</v>
      </c>
      <c r="G52" s="205">
        <f>'研修生（男性）'!AF8</f>
        <v>0</v>
      </c>
      <c r="H52" s="205">
        <f>'研修生（男性）'!AG8</f>
        <v>0</v>
      </c>
      <c r="I52" s="227" t="s">
        <v>170</v>
      </c>
      <c r="J52" s="228"/>
      <c r="K52" s="205">
        <f>'日帰り（研修生・男性）'!T8</f>
        <v>0</v>
      </c>
      <c r="L52" s="205">
        <f>'日帰り（研修生・男性）'!U8</f>
        <v>0</v>
      </c>
      <c r="M52" s="205">
        <f>'日帰り（研修生・男性）'!V8</f>
        <v>0</v>
      </c>
      <c r="N52" s="205">
        <f>'日帰り（研修生・男性）'!W8</f>
        <v>0</v>
      </c>
      <c r="O52" s="205">
        <f>'日帰り（研修生・男性）'!X8</f>
        <v>0</v>
      </c>
      <c r="P52" s="205">
        <f>'日帰り（研修生・男性）'!Y8</f>
        <v>0</v>
      </c>
      <c r="Q52" s="205">
        <f>'日帰り（研修生・男性）'!Z8</f>
        <v>0</v>
      </c>
    </row>
    <row r="53" spans="1:17" ht="29.1" customHeight="1">
      <c r="A53" s="213" t="s">
        <v>91</v>
      </c>
      <c r="B53" s="213"/>
      <c r="C53" s="205">
        <f>'研修生（男性）'!AB9+'研修生（男性）'!AB10+'研修生（男性）'!AB11</f>
        <v>0</v>
      </c>
      <c r="D53" s="205">
        <f>'研修生（男性）'!AC9+'研修生（男性）'!AC10+'研修生（男性）'!AC11</f>
        <v>0</v>
      </c>
      <c r="E53" s="205">
        <f>'研修生（男性）'!AD9+'研修生（男性）'!AD10+'研修生（男性）'!AD11</f>
        <v>0</v>
      </c>
      <c r="F53" s="205">
        <f>'研修生（男性）'!AE9+'研修生（男性）'!AE10+'研修生（男性）'!AE11</f>
        <v>0</v>
      </c>
      <c r="G53" s="205">
        <f>'研修生（男性）'!AF9+'研修生（男性）'!AF10+'研修生（男性）'!AF11</f>
        <v>0</v>
      </c>
      <c r="H53" s="205">
        <f>'研修生（男性）'!AG9+'研修生（男性）'!AG10+'研修生（男性）'!AG11</f>
        <v>0</v>
      </c>
      <c r="I53" s="213" t="s">
        <v>91</v>
      </c>
      <c r="J53" s="213"/>
      <c r="K53" s="205">
        <f>'日帰り（研修生・男性）'!T9+'日帰り（研修生・男性）'!T10+'日帰り（研修生・男性）'!T11</f>
        <v>0</v>
      </c>
      <c r="L53" s="205">
        <f>'日帰り（研修生・男性）'!U9+'日帰り（研修生・男性）'!U10+'日帰り（研修生・男性）'!U11</f>
        <v>0</v>
      </c>
      <c r="M53" s="205">
        <f>'日帰り（研修生・男性）'!V9+'日帰り（研修生・男性）'!V10+'日帰り（研修生・男性）'!V11</f>
        <v>0</v>
      </c>
      <c r="N53" s="205">
        <f>'日帰り（研修生・男性）'!W9+'日帰り（研修生・男性）'!W10+'日帰り（研修生・男性）'!W11</f>
        <v>0</v>
      </c>
      <c r="O53" s="205">
        <f>'日帰り（研修生・男性）'!X9+'日帰り（研修生・男性）'!X10+'日帰り（研修生・男性）'!X11</f>
        <v>0</v>
      </c>
      <c r="P53" s="205">
        <f>'日帰り（研修生・男性）'!Y9+'日帰り（研修生・男性）'!Y10+'日帰り（研修生・男性）'!Y11</f>
        <v>0</v>
      </c>
      <c r="Q53" s="205">
        <f>'日帰り（研修生・男性）'!Z9+'日帰り（研修生・男性）'!Z10+'日帰り（研修生・男性）'!Z11</f>
        <v>0</v>
      </c>
    </row>
    <row r="54" spans="1:17" ht="29.1" customHeight="1">
      <c r="A54" s="213" t="s">
        <v>78</v>
      </c>
      <c r="B54" s="213"/>
      <c r="C54" s="205">
        <f>'研修生（男性）'!AB12+'引率者（男性）'!B40</f>
        <v>0</v>
      </c>
      <c r="D54" s="205">
        <f>'研修生（男性）'!AC12+'引率者（男性）'!C40</f>
        <v>0</v>
      </c>
      <c r="E54" s="205">
        <f>'研修生（男性）'!AD12+'引率者（男性）'!D40</f>
        <v>0</v>
      </c>
      <c r="F54" s="205">
        <f>'研修生（男性）'!AE12+'引率者（男性）'!E40</f>
        <v>0</v>
      </c>
      <c r="G54" s="205">
        <f>'研修生（男性）'!AF12+'引率者（男性）'!F40</f>
        <v>0</v>
      </c>
      <c r="H54" s="205">
        <f>'研修生（男性）'!AG12+'引率者（男性）'!G40</f>
        <v>0</v>
      </c>
      <c r="I54" s="213" t="s">
        <v>78</v>
      </c>
      <c r="J54" s="213"/>
      <c r="K54" s="205">
        <f>'日帰り（研修生・男性）'!T12+'日帰り（引率者・男性）'!B40</f>
        <v>0</v>
      </c>
      <c r="L54" s="205">
        <f>'日帰り（研修生・男性）'!U12+'日帰り（引率者・男性）'!C40</f>
        <v>0</v>
      </c>
      <c r="M54" s="205">
        <f>'日帰り（研修生・男性）'!V12+'日帰り（引率者・男性）'!D40</f>
        <v>0</v>
      </c>
      <c r="N54" s="205">
        <f>'日帰り（研修生・男性）'!W12+'日帰り（引率者・男性）'!E40</f>
        <v>0</v>
      </c>
      <c r="O54" s="205">
        <f>'日帰り（研修生・男性）'!X12+'日帰り（引率者・男性）'!F40</f>
        <v>0</v>
      </c>
      <c r="P54" s="205">
        <f>'日帰り（研修生・男性）'!Y12+'日帰り（引率者・男性）'!G40</f>
        <v>0</v>
      </c>
      <c r="Q54" s="205">
        <f>'日帰り（研修生・男性）'!Z12+'日帰り（引率者・男性）'!H40</f>
        <v>0</v>
      </c>
    </row>
    <row r="55" spans="1:17" ht="29.1" customHeight="1">
      <c r="A55" s="213" t="s">
        <v>77</v>
      </c>
      <c r="B55" s="213"/>
      <c r="C55" s="205">
        <f>'研修生（男性）'!AB13+'引率者（男性）'!B39</f>
        <v>0</v>
      </c>
      <c r="D55" s="205">
        <f>'研修生（男性）'!AC13+'引率者（男性）'!C39</f>
        <v>0</v>
      </c>
      <c r="E55" s="205">
        <f>'研修生（男性）'!AD13+'引率者（男性）'!D39</f>
        <v>0</v>
      </c>
      <c r="F55" s="205">
        <f>'研修生（男性）'!AE13+'引率者（男性）'!E39</f>
        <v>0</v>
      </c>
      <c r="G55" s="205">
        <f>'研修生（男性）'!AF13+'引率者（男性）'!F39</f>
        <v>0</v>
      </c>
      <c r="H55" s="205">
        <f>'研修生（男性）'!AG13+'引率者（男性）'!G39</f>
        <v>0</v>
      </c>
      <c r="I55" s="213" t="s">
        <v>77</v>
      </c>
      <c r="J55" s="213"/>
      <c r="K55" s="205">
        <f>'日帰り（研修生・男性）'!T13+'日帰り（引率者・男性）'!B39</f>
        <v>0</v>
      </c>
      <c r="L55" s="205">
        <f>'日帰り（研修生・男性）'!U13+'日帰り（引率者・男性）'!C39</f>
        <v>0</v>
      </c>
      <c r="M55" s="205">
        <f>'日帰り（研修生・男性）'!V13+'日帰り（引率者・男性）'!D39</f>
        <v>0</v>
      </c>
      <c r="N55" s="205">
        <f>'日帰り（研修生・男性）'!W13+'日帰り（引率者・男性）'!E39</f>
        <v>0</v>
      </c>
      <c r="O55" s="205">
        <f>'日帰り（研修生・男性）'!X13+'日帰り（引率者・男性）'!F39</f>
        <v>0</v>
      </c>
      <c r="P55" s="205">
        <f>'日帰り（研修生・男性）'!Y13+'日帰り（引率者・男性）'!G39</f>
        <v>0</v>
      </c>
      <c r="Q55" s="205">
        <f>'日帰り（研修生・男性）'!Z13+'日帰り（引率者・男性）'!H39</f>
        <v>0</v>
      </c>
    </row>
    <row r="56" spans="1:17" ht="29.1" customHeight="1">
      <c r="A56" s="229" t="s">
        <v>100</v>
      </c>
      <c r="B56" s="244"/>
      <c r="C56" s="244"/>
      <c r="D56" s="244"/>
      <c r="E56" s="244"/>
      <c r="F56" s="244"/>
      <c r="G56" s="244"/>
      <c r="H56" s="230"/>
      <c r="I56" s="248" t="s">
        <v>99</v>
      </c>
      <c r="J56" s="249"/>
      <c r="K56" s="249"/>
      <c r="L56" s="249"/>
      <c r="M56" s="249"/>
      <c r="N56" s="249"/>
      <c r="O56" s="249"/>
      <c r="P56" s="249"/>
      <c r="Q56" s="250"/>
    </row>
    <row r="57" spans="1:17" ht="29.1" customHeight="1">
      <c r="A57" s="245"/>
      <c r="B57" s="245"/>
      <c r="C57" s="171" t="s">
        <v>98</v>
      </c>
      <c r="D57" s="171" t="s">
        <v>97</v>
      </c>
      <c r="E57" s="171" t="s">
        <v>96</v>
      </c>
      <c r="F57" s="171" t="s">
        <v>95</v>
      </c>
      <c r="G57" s="171" t="s">
        <v>94</v>
      </c>
      <c r="H57" s="171" t="s">
        <v>93</v>
      </c>
      <c r="I57" s="229"/>
      <c r="J57" s="230"/>
      <c r="K57" s="171" t="s">
        <v>98</v>
      </c>
      <c r="L57" s="171" t="s">
        <v>97</v>
      </c>
      <c r="M57" s="171" t="s">
        <v>96</v>
      </c>
      <c r="N57" s="171" t="s">
        <v>95</v>
      </c>
      <c r="O57" s="171" t="s">
        <v>94</v>
      </c>
      <c r="P57" s="171" t="s">
        <v>93</v>
      </c>
      <c r="Q57" s="171" t="s">
        <v>92</v>
      </c>
    </row>
    <row r="58" spans="1:17" ht="29.1" customHeight="1">
      <c r="A58" s="227" t="s">
        <v>169</v>
      </c>
      <c r="B58" s="228"/>
      <c r="C58" s="205">
        <f>'研修生（女性）'!AB7</f>
        <v>0</v>
      </c>
      <c r="D58" s="205">
        <f>'研修生（女性）'!AC7</f>
        <v>0</v>
      </c>
      <c r="E58" s="205">
        <f>'研修生（女性）'!AD7</f>
        <v>0</v>
      </c>
      <c r="F58" s="205">
        <f>'研修生（女性）'!AE7</f>
        <v>0</v>
      </c>
      <c r="G58" s="205">
        <f>'研修生（女性）'!AF7</f>
        <v>0</v>
      </c>
      <c r="H58" s="205">
        <f>'研修生（女性）'!AG7</f>
        <v>0</v>
      </c>
      <c r="I58" s="227" t="s">
        <v>169</v>
      </c>
      <c r="J58" s="228"/>
      <c r="K58" s="205">
        <f>'日帰り（研修生・女性）'!T7</f>
        <v>0</v>
      </c>
      <c r="L58" s="205">
        <f>'日帰り（研修生・女性）'!U7</f>
        <v>0</v>
      </c>
      <c r="M58" s="205">
        <f>'日帰り（研修生・女性）'!V7</f>
        <v>0</v>
      </c>
      <c r="N58" s="205">
        <f>'日帰り（研修生・女性）'!W7</f>
        <v>0</v>
      </c>
      <c r="O58" s="205">
        <f>'日帰り（研修生・女性）'!X7</f>
        <v>0</v>
      </c>
      <c r="P58" s="205">
        <f>'日帰り（研修生・女性）'!Y7</f>
        <v>0</v>
      </c>
      <c r="Q58" s="205">
        <f>'日帰り（研修生・女性）'!Z7</f>
        <v>0</v>
      </c>
    </row>
    <row r="59" spans="1:17" ht="29.1" customHeight="1">
      <c r="A59" s="227" t="s">
        <v>170</v>
      </c>
      <c r="B59" s="228"/>
      <c r="C59" s="205">
        <f>'研修生（女性）'!AB8</f>
        <v>0</v>
      </c>
      <c r="D59" s="205">
        <f>'研修生（女性）'!AC8</f>
        <v>0</v>
      </c>
      <c r="E59" s="205">
        <f>'研修生（女性）'!AD8</f>
        <v>0</v>
      </c>
      <c r="F59" s="205">
        <f>'研修生（女性）'!AE8</f>
        <v>0</v>
      </c>
      <c r="G59" s="205">
        <f>'研修生（女性）'!AF8</f>
        <v>0</v>
      </c>
      <c r="H59" s="205">
        <f>'研修生（女性）'!AG8</f>
        <v>0</v>
      </c>
      <c r="I59" s="227" t="s">
        <v>170</v>
      </c>
      <c r="J59" s="228"/>
      <c r="K59" s="205">
        <f>'日帰り（研修生・女性）'!T8</f>
        <v>0</v>
      </c>
      <c r="L59" s="205">
        <f>'日帰り（研修生・女性）'!U8</f>
        <v>0</v>
      </c>
      <c r="M59" s="205">
        <f>'日帰り（研修生・女性）'!V8</f>
        <v>0</v>
      </c>
      <c r="N59" s="205">
        <f>'日帰り（研修生・女性）'!W8</f>
        <v>0</v>
      </c>
      <c r="O59" s="205">
        <f>'日帰り（研修生・女性）'!X8</f>
        <v>0</v>
      </c>
      <c r="P59" s="205">
        <f>'日帰り（研修生・女性）'!Y8</f>
        <v>0</v>
      </c>
      <c r="Q59" s="205">
        <f>'日帰り（研修生・女性）'!Z8</f>
        <v>0</v>
      </c>
    </row>
    <row r="60" spans="1:17" ht="29.1" customHeight="1">
      <c r="A60" s="213" t="s">
        <v>91</v>
      </c>
      <c r="B60" s="213"/>
      <c r="C60" s="205">
        <f>'研修生（女性）'!AB9+'研修生（女性）'!AB10+'研修生（女性）'!AB11</f>
        <v>0</v>
      </c>
      <c r="D60" s="205">
        <f>'研修生（女性）'!AC9+'研修生（女性）'!AC10+'研修生（女性）'!AC11</f>
        <v>0</v>
      </c>
      <c r="E60" s="205">
        <f>'研修生（女性）'!AD9+'研修生（女性）'!AD10+'研修生（女性）'!AD11</f>
        <v>0</v>
      </c>
      <c r="F60" s="205">
        <f>'研修生（女性）'!AE9+'研修生（女性）'!AE10+'研修生（女性）'!AE11</f>
        <v>0</v>
      </c>
      <c r="G60" s="205">
        <f>'研修生（女性）'!AF9+'研修生（女性）'!AF10+'研修生（女性）'!AF11</f>
        <v>0</v>
      </c>
      <c r="H60" s="205">
        <f>'研修生（女性）'!AG9+'研修生（女性）'!AG10+'研修生（女性）'!AG11</f>
        <v>0</v>
      </c>
      <c r="I60" s="213" t="s">
        <v>91</v>
      </c>
      <c r="J60" s="213"/>
      <c r="K60" s="205">
        <f>'日帰り（研修生・女性）'!T9+'日帰り（研修生・女性）'!T10+'日帰り（研修生・女性）'!T11</f>
        <v>0</v>
      </c>
      <c r="L60" s="205">
        <f>'日帰り（研修生・女性）'!U9+'日帰り（研修生・女性）'!U10+'日帰り（研修生・女性）'!U11</f>
        <v>0</v>
      </c>
      <c r="M60" s="205">
        <f>'日帰り（研修生・女性）'!V9+'日帰り（研修生・女性）'!V10+'日帰り（研修生・女性）'!V11</f>
        <v>0</v>
      </c>
      <c r="N60" s="205">
        <f>'日帰り（研修生・女性）'!W9+'日帰り（研修生・女性）'!W10+'日帰り（研修生・女性）'!W11</f>
        <v>0</v>
      </c>
      <c r="O60" s="205">
        <f>'日帰り（研修生・女性）'!X9+'日帰り（研修生・女性）'!X10+'日帰り（研修生・女性）'!X11</f>
        <v>0</v>
      </c>
      <c r="P60" s="205">
        <f>'日帰り（研修生・女性）'!Y9+'日帰り（研修生・女性）'!Y10+'日帰り（研修生・女性）'!Y11</f>
        <v>0</v>
      </c>
      <c r="Q60" s="205">
        <f>'日帰り（研修生・女性）'!Z9+'日帰り（研修生・女性）'!Z10+'日帰り（研修生・女性）'!Z11</f>
        <v>0</v>
      </c>
    </row>
    <row r="61" spans="1:17" ht="29.1" customHeight="1">
      <c r="A61" s="213" t="s">
        <v>78</v>
      </c>
      <c r="B61" s="213"/>
      <c r="C61" s="205">
        <f>'研修生（女性）'!AB12+'引率者（女性）'!B40</f>
        <v>0</v>
      </c>
      <c r="D61" s="205">
        <f>'研修生（女性）'!AC12+'引率者（女性）'!C40</f>
        <v>0</v>
      </c>
      <c r="E61" s="205">
        <f>'研修生（女性）'!AD12+'引率者（女性）'!D40</f>
        <v>0</v>
      </c>
      <c r="F61" s="205">
        <f>'研修生（女性）'!AE12+'引率者（女性）'!E40</f>
        <v>0</v>
      </c>
      <c r="G61" s="205">
        <f>'研修生（女性）'!AF12+'引率者（女性）'!F40</f>
        <v>0</v>
      </c>
      <c r="H61" s="205">
        <f>'研修生（女性）'!AG12+'引率者（女性）'!G40</f>
        <v>0</v>
      </c>
      <c r="I61" s="213" t="s">
        <v>78</v>
      </c>
      <c r="J61" s="213"/>
      <c r="K61" s="205">
        <f>'日帰り（研修生・女性）'!T12+'日帰り（引率者・女性）'!B40</f>
        <v>0</v>
      </c>
      <c r="L61" s="205">
        <f>'日帰り（研修生・女性）'!U12+'日帰り（引率者・女性）'!C40</f>
        <v>0</v>
      </c>
      <c r="M61" s="205">
        <f>'日帰り（研修生・女性）'!V12+'日帰り（引率者・女性）'!D40</f>
        <v>0</v>
      </c>
      <c r="N61" s="205">
        <f>'日帰り（研修生・女性）'!W12+'日帰り（引率者・女性）'!E40</f>
        <v>0</v>
      </c>
      <c r="O61" s="205">
        <f>'日帰り（研修生・女性）'!X12+'日帰り（引率者・女性）'!F40</f>
        <v>0</v>
      </c>
      <c r="P61" s="205">
        <f>'日帰り（研修生・女性）'!Y12+'日帰り（引率者・女性）'!G40</f>
        <v>0</v>
      </c>
      <c r="Q61" s="205">
        <f>'日帰り（研修生・女性）'!Z12+'日帰り（引率者・女性）'!H40</f>
        <v>0</v>
      </c>
    </row>
    <row r="62" spans="1:17" ht="29.1" customHeight="1">
      <c r="A62" s="213" t="s">
        <v>77</v>
      </c>
      <c r="B62" s="213"/>
      <c r="C62" s="205">
        <f>'研修生（女性）'!AB13+'引率者（女性）'!B39</f>
        <v>0</v>
      </c>
      <c r="D62" s="205">
        <f>'研修生（女性）'!AC13+'引率者（女性）'!C39</f>
        <v>0</v>
      </c>
      <c r="E62" s="205">
        <f>'研修生（女性）'!AD13+'引率者（女性）'!D39</f>
        <v>0</v>
      </c>
      <c r="F62" s="205">
        <f>'研修生（女性）'!AE13+'引率者（女性）'!E39</f>
        <v>0</v>
      </c>
      <c r="G62" s="205">
        <f>'研修生（女性）'!AF13+'引率者（女性）'!F39</f>
        <v>0</v>
      </c>
      <c r="H62" s="205">
        <f>'研修生（女性）'!AG13+'引率者（女性）'!G39</f>
        <v>0</v>
      </c>
      <c r="I62" s="213" t="s">
        <v>77</v>
      </c>
      <c r="J62" s="213"/>
      <c r="K62" s="205">
        <f>'日帰り（研修生・女性）'!T13+'日帰り（引率者・女性）'!B39</f>
        <v>0</v>
      </c>
      <c r="L62" s="205">
        <f>'日帰り（研修生・女性）'!U13+'日帰り（引率者・女性）'!C39</f>
        <v>0</v>
      </c>
      <c r="M62" s="205">
        <f>'日帰り（研修生・女性）'!V13+'日帰り（引率者・女性）'!D39</f>
        <v>0</v>
      </c>
      <c r="N62" s="205">
        <f>'日帰り（研修生・女性）'!W13+'日帰り（引率者・女性）'!E39</f>
        <v>0</v>
      </c>
      <c r="O62" s="205">
        <f>'日帰り（研修生・女性）'!X13+'日帰り（引率者・女性）'!F39</f>
        <v>0</v>
      </c>
      <c r="P62" s="205">
        <f>'日帰り（研修生・女性）'!Y13+'日帰り（引率者・女性）'!G39</f>
        <v>0</v>
      </c>
      <c r="Q62" s="205">
        <f>'日帰り（研修生・女性）'!Z13+'日帰り（引率者・女性）'!H39</f>
        <v>0</v>
      </c>
    </row>
    <row r="63" spans="1:17" ht="24.75" customHeight="1">
      <c r="A63" s="69"/>
      <c r="B63" s="69"/>
      <c r="C63" s="69"/>
      <c r="D63" s="69"/>
      <c r="E63" s="69"/>
      <c r="F63" s="69"/>
      <c r="G63" s="69"/>
      <c r="H63" s="69"/>
      <c r="I63" s="69"/>
      <c r="J63" s="69"/>
      <c r="K63" s="69"/>
      <c r="L63" s="69"/>
      <c r="M63" s="69"/>
      <c r="N63" s="69"/>
      <c r="O63" s="69"/>
      <c r="P63" s="69"/>
      <c r="Q63" s="69"/>
    </row>
    <row r="64" spans="1:17" ht="25.5">
      <c r="A64" s="130" t="s">
        <v>90</v>
      </c>
      <c r="B64" s="69"/>
      <c r="C64" s="69"/>
      <c r="D64" s="69"/>
      <c r="E64" s="69"/>
      <c r="F64" s="69"/>
      <c r="G64" s="69"/>
      <c r="H64" s="69"/>
      <c r="I64" s="69"/>
      <c r="J64" s="69"/>
      <c r="K64" s="69"/>
      <c r="L64" s="69"/>
      <c r="M64" s="69"/>
      <c r="N64" s="69"/>
      <c r="O64" s="69"/>
      <c r="P64" s="69"/>
      <c r="Q64" s="69"/>
    </row>
    <row r="65" spans="1:29" ht="30" customHeight="1">
      <c r="A65" s="214"/>
      <c r="B65" s="214"/>
      <c r="C65" s="234" t="s">
        <v>89</v>
      </c>
      <c r="D65" s="235"/>
      <c r="E65" s="235"/>
      <c r="F65" s="235"/>
      <c r="G65" s="235"/>
      <c r="H65" s="235"/>
      <c r="I65" s="235"/>
      <c r="J65" s="235"/>
      <c r="K65" s="235"/>
      <c r="L65" s="235"/>
      <c r="M65" s="235"/>
      <c r="N65" s="235"/>
      <c r="O65" s="235"/>
      <c r="P65" s="236"/>
      <c r="Q65" s="69"/>
      <c r="V65" s="338" t="s">
        <v>89</v>
      </c>
      <c r="W65" s="339"/>
      <c r="X65" s="339"/>
      <c r="Y65" s="339"/>
      <c r="Z65" s="339"/>
      <c r="AA65" s="339"/>
      <c r="AB65" s="339"/>
      <c r="AC65" s="340"/>
    </row>
    <row r="66" spans="1:29" ht="27.95" customHeight="1">
      <c r="A66" s="223" t="s">
        <v>163</v>
      </c>
      <c r="B66" s="224"/>
      <c r="C66" s="242">
        <v>0</v>
      </c>
      <c r="D66" s="219" t="s">
        <v>166</v>
      </c>
      <c r="E66" s="238">
        <f>SUM(C51:H51,C58:H58)</f>
        <v>0</v>
      </c>
      <c r="F66" s="219" t="s">
        <v>165</v>
      </c>
      <c r="G66" s="238">
        <v>0</v>
      </c>
      <c r="H66" s="239"/>
      <c r="I66" s="216" t="s">
        <v>81</v>
      </c>
      <c r="J66" s="216"/>
      <c r="K66" s="177">
        <v>600</v>
      </c>
      <c r="L66" s="173" t="s">
        <v>56</v>
      </c>
      <c r="M66" s="206">
        <f>X69+2*Y69+3*Z69</f>
        <v>0</v>
      </c>
      <c r="N66" s="173" t="s">
        <v>55</v>
      </c>
      <c r="O66" s="238">
        <f t="shared" ref="O66:O71" si="0">K66*M66</f>
        <v>0</v>
      </c>
      <c r="P66" s="239"/>
      <c r="Q66" s="69"/>
      <c r="V66" s="215"/>
      <c r="W66" s="215"/>
      <c r="X66" s="45" t="s">
        <v>87</v>
      </c>
      <c r="Y66" s="45" t="s">
        <v>86</v>
      </c>
      <c r="Z66" s="45" t="s">
        <v>85</v>
      </c>
      <c r="AA66" s="45" t="s">
        <v>84</v>
      </c>
      <c r="AB66" s="45" t="s">
        <v>83</v>
      </c>
      <c r="AC66" s="45" t="s">
        <v>82</v>
      </c>
    </row>
    <row r="67" spans="1:29" ht="27.95" customHeight="1">
      <c r="A67" s="225"/>
      <c r="B67" s="226"/>
      <c r="C67" s="243"/>
      <c r="D67" s="217"/>
      <c r="E67" s="240"/>
      <c r="F67" s="237"/>
      <c r="G67" s="240"/>
      <c r="H67" s="241"/>
      <c r="I67" s="216"/>
      <c r="J67" s="216"/>
      <c r="K67" s="178">
        <v>1800</v>
      </c>
      <c r="L67" s="172" t="s">
        <v>56</v>
      </c>
      <c r="M67" s="207">
        <f>AA69+AB69+AC69</f>
        <v>0</v>
      </c>
      <c r="N67" s="172" t="s">
        <v>55</v>
      </c>
      <c r="O67" s="240">
        <f t="shared" si="0"/>
        <v>0</v>
      </c>
      <c r="P67" s="241"/>
      <c r="Q67" s="69"/>
      <c r="V67" s="215" t="s">
        <v>29</v>
      </c>
      <c r="W67" s="215"/>
      <c r="X67" s="45">
        <f>'研修生（男性）'!AI7+'研修生（女性）'!AI7</f>
        <v>0</v>
      </c>
      <c r="Y67" s="45">
        <f>'研修生（男性）'!AJ7+'研修生（女性）'!AJ7</f>
        <v>0</v>
      </c>
      <c r="Z67" s="45">
        <f>'研修生（男性）'!AK7+'研修生（女性）'!AK7</f>
        <v>0</v>
      </c>
      <c r="AA67" s="45">
        <f>'研修生（男性）'!AL7+'研修生（女性）'!AL7</f>
        <v>0</v>
      </c>
      <c r="AB67" s="45">
        <f>'研修生（男性）'!AM7+'研修生（女性）'!AM7</f>
        <v>0</v>
      </c>
      <c r="AC67" s="45">
        <f>'研修生（男性）'!AN7+'研修生（女性）'!AN7</f>
        <v>0</v>
      </c>
    </row>
    <row r="68" spans="1:29" ht="27.95" customHeight="1">
      <c r="A68" s="223" t="s">
        <v>164</v>
      </c>
      <c r="B68" s="224"/>
      <c r="C68" s="177">
        <v>300</v>
      </c>
      <c r="D68" s="173" t="s">
        <v>56</v>
      </c>
      <c r="E68" s="206">
        <f>X68+2*Y68+3*Z68</f>
        <v>0</v>
      </c>
      <c r="F68" s="173" t="s">
        <v>55</v>
      </c>
      <c r="G68" s="238">
        <f>C68*E68</f>
        <v>0</v>
      </c>
      <c r="H68" s="239"/>
      <c r="I68" s="222" t="s">
        <v>80</v>
      </c>
      <c r="J68" s="216"/>
      <c r="K68" s="177">
        <v>600</v>
      </c>
      <c r="L68" s="173" t="s">
        <v>56</v>
      </c>
      <c r="M68" s="206">
        <f>X70+2*Y70+3*Z70</f>
        <v>0</v>
      </c>
      <c r="N68" s="173" t="s">
        <v>55</v>
      </c>
      <c r="O68" s="238">
        <f t="shared" si="0"/>
        <v>0</v>
      </c>
      <c r="P68" s="239"/>
      <c r="Q68" s="69"/>
      <c r="V68" s="215" t="s">
        <v>25</v>
      </c>
      <c r="W68" s="215"/>
      <c r="X68" s="45">
        <f>'研修生（男性）'!AI8+'研修生（女性）'!AI8</f>
        <v>0</v>
      </c>
      <c r="Y68" s="45">
        <f>'研修生（男性）'!AJ8+'研修生（女性）'!AJ8</f>
        <v>0</v>
      </c>
      <c r="Z68" s="45">
        <f>'研修生（男性）'!AK8+'研修生（女性）'!AK8</f>
        <v>0</v>
      </c>
      <c r="AA68" s="45">
        <f>'研修生（男性）'!AL8+'研修生（女性）'!AL8</f>
        <v>0</v>
      </c>
      <c r="AB68" s="45">
        <f>'研修生（男性）'!AM8+'研修生（女性）'!AM8</f>
        <v>0</v>
      </c>
      <c r="AC68" s="45">
        <f>'研修生（男性）'!AN8+'研修生（女性）'!AN8</f>
        <v>0</v>
      </c>
    </row>
    <row r="69" spans="1:29" ht="27.95" customHeight="1">
      <c r="A69" s="225"/>
      <c r="B69" s="226"/>
      <c r="C69" s="178">
        <v>900</v>
      </c>
      <c r="D69" s="172" t="s">
        <v>56</v>
      </c>
      <c r="E69" s="207">
        <f>AA68+AB68+AC68</f>
        <v>0</v>
      </c>
      <c r="F69" s="172" t="s">
        <v>55</v>
      </c>
      <c r="G69" s="240">
        <f>C69*E69</f>
        <v>0</v>
      </c>
      <c r="H69" s="241"/>
      <c r="I69" s="222"/>
      <c r="J69" s="216"/>
      <c r="K69" s="178">
        <v>1800</v>
      </c>
      <c r="L69" s="172" t="s">
        <v>56</v>
      </c>
      <c r="M69" s="207">
        <f>AA70+AB70+AC70</f>
        <v>0</v>
      </c>
      <c r="N69" s="172" t="s">
        <v>55</v>
      </c>
      <c r="O69" s="240">
        <f t="shared" si="0"/>
        <v>0</v>
      </c>
      <c r="P69" s="241"/>
      <c r="Q69" s="69"/>
      <c r="V69" s="215" t="s">
        <v>81</v>
      </c>
      <c r="W69" s="215"/>
      <c r="X69" s="45">
        <f>'研修生（男性）'!AI9+'研修生（女性）'!AI9</f>
        <v>0</v>
      </c>
      <c r="Y69" s="45">
        <f>'研修生（男性）'!AJ9+'研修生（女性）'!AJ9</f>
        <v>0</v>
      </c>
      <c r="Z69" s="45">
        <f>'研修生（男性）'!AK9+'研修生（女性）'!AK9</f>
        <v>0</v>
      </c>
      <c r="AA69" s="45">
        <f>'研修生（男性）'!AL9+'研修生（女性）'!AL9</f>
        <v>0</v>
      </c>
      <c r="AB69" s="45">
        <f>'研修生（男性）'!AM9+'研修生（女性）'!AM9</f>
        <v>0</v>
      </c>
      <c r="AC69" s="45">
        <f>'研修生（男性）'!AN9+'研修生（女性）'!AN9</f>
        <v>0</v>
      </c>
    </row>
    <row r="70" spans="1:29" ht="27.95" customHeight="1">
      <c r="A70" s="216" t="s">
        <v>78</v>
      </c>
      <c r="B70" s="216"/>
      <c r="C70" s="178">
        <v>1200</v>
      </c>
      <c r="D70" s="172" t="s">
        <v>56</v>
      </c>
      <c r="E70" s="207">
        <f>X72+2*Y72+3*Z72+4*AA72+5*AB72+6*AC72</f>
        <v>0</v>
      </c>
      <c r="F70" s="172" t="s">
        <v>55</v>
      </c>
      <c r="G70" s="240">
        <f>C70*E70</f>
        <v>0</v>
      </c>
      <c r="H70" s="241"/>
      <c r="I70" s="216" t="s">
        <v>79</v>
      </c>
      <c r="J70" s="216"/>
      <c r="K70" s="177">
        <v>600</v>
      </c>
      <c r="L70" s="173" t="s">
        <v>56</v>
      </c>
      <c r="M70" s="206">
        <f>X71+2*Y71+3*Z71</f>
        <v>0</v>
      </c>
      <c r="N70" s="173" t="s">
        <v>55</v>
      </c>
      <c r="O70" s="238">
        <f t="shared" si="0"/>
        <v>0</v>
      </c>
      <c r="P70" s="239"/>
      <c r="Q70" s="69"/>
      <c r="V70" s="215" t="s">
        <v>80</v>
      </c>
      <c r="W70" s="215"/>
      <c r="X70" s="45">
        <f>'研修生（男性）'!AI10+'研修生（女性）'!AI10</f>
        <v>0</v>
      </c>
      <c r="Y70" s="45">
        <f>'研修生（男性）'!AJ10+'研修生（女性）'!AJ10</f>
        <v>0</v>
      </c>
      <c r="Z70" s="45">
        <f>'研修生（男性）'!AK10+'研修生（女性）'!AK10</f>
        <v>0</v>
      </c>
      <c r="AA70" s="45">
        <f>'研修生（男性）'!AL10+'研修生（女性）'!AL10</f>
        <v>0</v>
      </c>
      <c r="AB70" s="45">
        <f>'研修生（男性）'!AM10+'研修生（女性）'!AM10</f>
        <v>0</v>
      </c>
      <c r="AC70" s="45">
        <f>'研修生（男性）'!AN10+'研修生（女性）'!AN10</f>
        <v>0</v>
      </c>
    </row>
    <row r="71" spans="1:29" ht="27.95" customHeight="1">
      <c r="A71" s="216" t="s">
        <v>77</v>
      </c>
      <c r="B71" s="216"/>
      <c r="C71" s="131">
        <v>2500</v>
      </c>
      <c r="D71" s="174" t="s">
        <v>56</v>
      </c>
      <c r="E71" s="208">
        <f>X73+2*Y73+3*Z73+4*AA73+5*AB73+6*AC73</f>
        <v>0</v>
      </c>
      <c r="F71" s="174" t="s">
        <v>55</v>
      </c>
      <c r="G71" s="341">
        <f>C71*E71</f>
        <v>0</v>
      </c>
      <c r="H71" s="342"/>
      <c r="I71" s="216"/>
      <c r="J71" s="216"/>
      <c r="K71" s="178">
        <v>1800</v>
      </c>
      <c r="L71" s="172" t="s">
        <v>56</v>
      </c>
      <c r="M71" s="207">
        <f>AA71+AB71+AC71</f>
        <v>0</v>
      </c>
      <c r="N71" s="172" t="s">
        <v>55</v>
      </c>
      <c r="O71" s="240">
        <f t="shared" si="0"/>
        <v>0</v>
      </c>
      <c r="P71" s="241"/>
      <c r="Q71" s="69"/>
      <c r="V71" s="215" t="s">
        <v>79</v>
      </c>
      <c r="W71" s="215"/>
      <c r="X71" s="45">
        <f>'研修生（男性）'!AI11+'研修生（女性）'!AI11</f>
        <v>0</v>
      </c>
      <c r="Y71" s="45">
        <f>'研修生（男性）'!AJ11+'研修生（女性）'!AJ11</f>
        <v>0</v>
      </c>
      <c r="Z71" s="45">
        <f>'研修生（男性）'!AK11+'研修生（女性）'!AK11</f>
        <v>0</v>
      </c>
      <c r="AA71" s="45">
        <f>'研修生（男性）'!AL11+'研修生（女性）'!AL11</f>
        <v>0</v>
      </c>
      <c r="AB71" s="45">
        <f>'研修生（男性）'!AM11+'研修生（女性）'!AM11</f>
        <v>0</v>
      </c>
      <c r="AC71" s="45">
        <f>'研修生（男性）'!AN11+'研修生（女性）'!AN11</f>
        <v>0</v>
      </c>
    </row>
    <row r="72" spans="1:29" ht="27.95" customHeight="1">
      <c r="A72" s="214"/>
      <c r="B72" s="214"/>
      <c r="C72" s="234" t="s">
        <v>88</v>
      </c>
      <c r="D72" s="235"/>
      <c r="E72" s="235"/>
      <c r="F72" s="235"/>
      <c r="G72" s="235"/>
      <c r="H72" s="235"/>
      <c r="I72" s="235"/>
      <c r="J72" s="235"/>
      <c r="K72" s="235"/>
      <c r="L72" s="235"/>
      <c r="M72" s="235"/>
      <c r="N72" s="235"/>
      <c r="O72" s="235"/>
      <c r="P72" s="236"/>
      <c r="Q72" s="69"/>
      <c r="V72" s="215" t="s">
        <v>78</v>
      </c>
      <c r="W72" s="215"/>
      <c r="X72" s="45">
        <f>'研修生（男性）'!AI12+'研修生（女性）'!AI12+'引率者（男性）'!I40+'引率者（女性）'!I40</f>
        <v>0</v>
      </c>
      <c r="Y72" s="45">
        <f>'研修生（男性）'!AJ12+'研修生（女性）'!AJ12+'引率者（男性）'!J40+'引率者（女性）'!J40</f>
        <v>0</v>
      </c>
      <c r="Z72" s="45">
        <f>'研修生（男性）'!AK12+'研修生（女性）'!AK12+'引率者（男性）'!K40+'引率者（女性）'!K40</f>
        <v>0</v>
      </c>
      <c r="AA72" s="45">
        <f>'研修生（男性）'!AL12+'研修生（女性）'!AL12+'引率者（男性）'!L40+'引率者（女性）'!L40</f>
        <v>0</v>
      </c>
      <c r="AB72" s="45">
        <f>'研修生（男性）'!AM12+'研修生（女性）'!AM12+'引率者（男性）'!M40+'引率者（女性）'!M40</f>
        <v>0</v>
      </c>
      <c r="AC72" s="45">
        <f>'研修生（男性）'!AN12+'研修生（女性）'!AN12+'引率者（男性）'!N40+'引率者（女性）'!N40</f>
        <v>0</v>
      </c>
    </row>
    <row r="73" spans="1:29" ht="27.95" customHeight="1">
      <c r="A73" s="223" t="s">
        <v>163</v>
      </c>
      <c r="B73" s="224"/>
      <c r="C73" s="242">
        <v>0</v>
      </c>
      <c r="D73" s="219" t="s">
        <v>166</v>
      </c>
      <c r="E73" s="219" t="str">
        <f>IF(G44="〇",E66,"")</f>
        <v/>
      </c>
      <c r="F73" s="219" t="s">
        <v>165</v>
      </c>
      <c r="G73" s="219" t="str">
        <f>IF(E73="","",0)</f>
        <v/>
      </c>
      <c r="H73" s="220"/>
      <c r="I73" s="216" t="s">
        <v>81</v>
      </c>
      <c r="J73" s="216"/>
      <c r="K73" s="177">
        <v>300</v>
      </c>
      <c r="L73" s="173" t="s">
        <v>56</v>
      </c>
      <c r="M73" s="173" t="str">
        <f>IF(G44="〇",M66,"")</f>
        <v/>
      </c>
      <c r="N73" s="173" t="s">
        <v>55</v>
      </c>
      <c r="O73" s="219" t="str">
        <f t="shared" ref="O73:O78" si="1">IF(M73="","",K73*M73)</f>
        <v/>
      </c>
      <c r="P73" s="220"/>
      <c r="Q73" s="69"/>
      <c r="V73" s="215" t="s">
        <v>77</v>
      </c>
      <c r="W73" s="215"/>
      <c r="X73" s="45">
        <f>'研修生（男性）'!AI13+'研修生（女性）'!AI13+'引率者（男性）'!I39+'引率者（女性）'!I39</f>
        <v>0</v>
      </c>
      <c r="Y73" s="45">
        <f>'研修生（男性）'!AJ13+'研修生（女性）'!AJ13+'引率者（男性）'!J39+'引率者（女性）'!J39</f>
        <v>0</v>
      </c>
      <c r="Z73" s="45">
        <f>'研修生（男性）'!AK13+'研修生（女性）'!AK13+'引率者（男性）'!K39+'引率者（女性）'!K39</f>
        <v>0</v>
      </c>
      <c r="AA73" s="45">
        <f>'研修生（男性）'!AL13+'研修生（女性）'!AL13+'引率者（男性）'!L39+'引率者（女性）'!L39</f>
        <v>0</v>
      </c>
      <c r="AB73" s="45">
        <f>'研修生（男性）'!AM13+'研修生（女性）'!AM13+'引率者（男性）'!M39+'引率者（女性）'!M39</f>
        <v>0</v>
      </c>
      <c r="AC73" s="45">
        <f>'研修生（男性）'!AN13+'研修生（女性）'!AN13+'引率者（男性）'!N39+'引率者（女性）'!N39</f>
        <v>0</v>
      </c>
    </row>
    <row r="74" spans="1:29" ht="27.95" customHeight="1">
      <c r="A74" s="225"/>
      <c r="B74" s="226"/>
      <c r="C74" s="243"/>
      <c r="D74" s="217"/>
      <c r="E74" s="217"/>
      <c r="F74" s="237"/>
      <c r="G74" s="217"/>
      <c r="H74" s="218"/>
      <c r="I74" s="216"/>
      <c r="J74" s="216"/>
      <c r="K74" s="178">
        <v>900</v>
      </c>
      <c r="L74" s="172" t="s">
        <v>56</v>
      </c>
      <c r="M74" s="172" t="str">
        <f>IF(G44="〇",M67,"")</f>
        <v/>
      </c>
      <c r="N74" s="172" t="s">
        <v>55</v>
      </c>
      <c r="O74" s="217" t="str">
        <f t="shared" si="1"/>
        <v/>
      </c>
      <c r="P74" s="218"/>
      <c r="Q74" s="69"/>
    </row>
    <row r="75" spans="1:29" ht="27.95" customHeight="1">
      <c r="A75" s="223" t="s">
        <v>164</v>
      </c>
      <c r="B75" s="224"/>
      <c r="C75" s="177">
        <v>300</v>
      </c>
      <c r="D75" s="173" t="s">
        <v>56</v>
      </c>
      <c r="E75" s="173" t="str">
        <f>IF(G44="〇",E68,"")</f>
        <v/>
      </c>
      <c r="F75" s="173" t="s">
        <v>55</v>
      </c>
      <c r="G75" s="219" t="str">
        <f>IF(E75="","",C75*E75)</f>
        <v/>
      </c>
      <c r="H75" s="220"/>
      <c r="I75" s="222" t="s">
        <v>80</v>
      </c>
      <c r="J75" s="216"/>
      <c r="K75" s="177">
        <v>300</v>
      </c>
      <c r="L75" s="173" t="s">
        <v>56</v>
      </c>
      <c r="M75" s="173" t="str">
        <f>IF(G44="〇",M68,"")</f>
        <v/>
      </c>
      <c r="N75" s="173" t="s">
        <v>55</v>
      </c>
      <c r="O75" s="219" t="str">
        <f t="shared" si="1"/>
        <v/>
      </c>
      <c r="P75" s="220"/>
      <c r="Q75" s="69"/>
      <c r="V75" s="44"/>
      <c r="W75" s="44"/>
      <c r="X75" s="44"/>
      <c r="Y75" s="44"/>
      <c r="Z75" s="44"/>
      <c r="AA75" s="44"/>
      <c r="AB75" s="44"/>
      <c r="AC75" s="44"/>
    </row>
    <row r="76" spans="1:29" ht="27.95" customHeight="1">
      <c r="A76" s="225"/>
      <c r="B76" s="226"/>
      <c r="C76" s="178">
        <v>900</v>
      </c>
      <c r="D76" s="172" t="s">
        <v>56</v>
      </c>
      <c r="E76" s="172" t="str">
        <f>IF(G44="〇",E69,"")</f>
        <v/>
      </c>
      <c r="F76" s="172" t="s">
        <v>55</v>
      </c>
      <c r="G76" s="217" t="str">
        <f>IF(E76="","",C76*E76)</f>
        <v/>
      </c>
      <c r="H76" s="218"/>
      <c r="I76" s="222"/>
      <c r="J76" s="216"/>
      <c r="K76" s="178">
        <v>900</v>
      </c>
      <c r="L76" s="172" t="s">
        <v>56</v>
      </c>
      <c r="M76" s="172" t="str">
        <f>IF(G44="〇",M69,"")</f>
        <v/>
      </c>
      <c r="N76" s="172" t="s">
        <v>55</v>
      </c>
      <c r="O76" s="217" t="str">
        <f t="shared" si="1"/>
        <v/>
      </c>
      <c r="P76" s="218"/>
      <c r="Q76" s="69"/>
      <c r="V76" s="44"/>
      <c r="W76" s="44"/>
      <c r="X76" s="44"/>
      <c r="Y76" s="44"/>
      <c r="Z76" s="44"/>
      <c r="AA76" s="44"/>
      <c r="AB76" s="44"/>
      <c r="AC76" s="44"/>
    </row>
    <row r="77" spans="1:29" ht="27.95" customHeight="1">
      <c r="A77" s="216" t="s">
        <v>78</v>
      </c>
      <c r="B77" s="216"/>
      <c r="C77" s="178">
        <v>300</v>
      </c>
      <c r="D77" s="172" t="s">
        <v>56</v>
      </c>
      <c r="E77" s="172" t="str">
        <f>IF(G44="〇",E70,"")</f>
        <v/>
      </c>
      <c r="F77" s="172" t="s">
        <v>55</v>
      </c>
      <c r="G77" s="217" t="str">
        <f>IF(E77="","",C77*E77)</f>
        <v/>
      </c>
      <c r="H77" s="218"/>
      <c r="I77" s="216" t="s">
        <v>79</v>
      </c>
      <c r="J77" s="216"/>
      <c r="K77" s="177">
        <v>300</v>
      </c>
      <c r="L77" s="173" t="s">
        <v>56</v>
      </c>
      <c r="M77" s="173" t="str">
        <f>IF(G44="〇",M70,"")</f>
        <v/>
      </c>
      <c r="N77" s="173" t="s">
        <v>55</v>
      </c>
      <c r="O77" s="219" t="str">
        <f t="shared" si="1"/>
        <v/>
      </c>
      <c r="P77" s="220"/>
      <c r="Q77" s="69"/>
      <c r="V77" s="44"/>
      <c r="W77" s="44"/>
      <c r="X77" s="44"/>
      <c r="Y77" s="44"/>
      <c r="Z77" s="44"/>
      <c r="AA77" s="44"/>
      <c r="AB77" s="44"/>
      <c r="AC77" s="44"/>
    </row>
    <row r="78" spans="1:29" ht="27.95" customHeight="1">
      <c r="A78" s="216" t="s">
        <v>77</v>
      </c>
      <c r="B78" s="216"/>
      <c r="C78" s="131">
        <v>300</v>
      </c>
      <c r="D78" s="174" t="s">
        <v>56</v>
      </c>
      <c r="E78" s="174" t="str">
        <f>IF(G44="〇",E71,"")</f>
        <v/>
      </c>
      <c r="F78" s="174" t="s">
        <v>55</v>
      </c>
      <c r="G78" s="221" t="str">
        <f>IF(E78="","",C78*E78)</f>
        <v/>
      </c>
      <c r="H78" s="222"/>
      <c r="I78" s="216"/>
      <c r="J78" s="216"/>
      <c r="K78" s="178">
        <v>900</v>
      </c>
      <c r="L78" s="172" t="s">
        <v>56</v>
      </c>
      <c r="M78" s="172" t="str">
        <f>IF(G44="〇",M71,"")</f>
        <v/>
      </c>
      <c r="N78" s="172" t="s">
        <v>55</v>
      </c>
      <c r="O78" s="217" t="str">
        <f t="shared" si="1"/>
        <v/>
      </c>
      <c r="P78" s="218"/>
      <c r="Q78" s="69"/>
    </row>
    <row r="79" spans="1:29" ht="23.1" customHeight="1">
      <c r="A79" s="176"/>
      <c r="B79" s="176"/>
      <c r="C79" s="176"/>
      <c r="D79" s="176"/>
      <c r="E79" s="176"/>
      <c r="F79" s="176"/>
      <c r="G79" s="176"/>
      <c r="H79" s="176"/>
      <c r="I79" s="176"/>
      <c r="J79" s="176"/>
      <c r="K79" s="176"/>
      <c r="L79" s="176"/>
      <c r="M79" s="176"/>
      <c r="N79" s="176"/>
      <c r="O79" s="176"/>
      <c r="P79" s="176"/>
      <c r="Q79" s="69"/>
    </row>
    <row r="80" spans="1:29" ht="23.1" customHeight="1">
      <c r="A80" s="69"/>
      <c r="B80" s="69"/>
      <c r="C80" s="69"/>
      <c r="D80" s="69"/>
      <c r="E80" s="69"/>
      <c r="F80" s="69"/>
      <c r="G80" s="69"/>
      <c r="H80" s="69"/>
      <c r="I80" s="69"/>
      <c r="J80" s="343" t="s">
        <v>53</v>
      </c>
      <c r="K80" s="343"/>
      <c r="L80" s="343"/>
      <c r="M80" s="343"/>
      <c r="N80" s="343"/>
      <c r="O80" s="343"/>
      <c r="P80" s="343" t="s">
        <v>48</v>
      </c>
      <c r="Q80" s="69"/>
    </row>
    <row r="81" spans="1:17" ht="23.1" customHeight="1" thickBot="1">
      <c r="A81" s="69"/>
      <c r="B81" s="69"/>
      <c r="C81" s="69"/>
      <c r="D81" s="69"/>
      <c r="E81" s="69"/>
      <c r="F81" s="69"/>
      <c r="G81" s="69"/>
      <c r="H81" s="69"/>
      <c r="I81" s="69"/>
      <c r="J81" s="343"/>
      <c r="K81" s="343"/>
      <c r="L81" s="343"/>
      <c r="M81" s="344"/>
      <c r="N81" s="344"/>
      <c r="O81" s="344"/>
      <c r="P81" s="343"/>
      <c r="Q81" s="69"/>
    </row>
    <row r="82" spans="1:17" ht="24.75" customHeight="1" thickTop="1">
      <c r="A82" s="130" t="s">
        <v>76</v>
      </c>
      <c r="B82" s="69"/>
      <c r="C82" s="69"/>
      <c r="D82" s="69"/>
      <c r="E82" s="69"/>
      <c r="F82" s="69"/>
      <c r="G82" s="69"/>
      <c r="H82" s="69"/>
      <c r="I82" s="69"/>
      <c r="J82" s="69"/>
      <c r="K82" s="69"/>
      <c r="L82" s="69"/>
      <c r="M82" s="69"/>
      <c r="N82" s="69"/>
      <c r="O82" s="69"/>
      <c r="P82" s="69"/>
      <c r="Q82" s="69"/>
    </row>
    <row r="83" spans="1:17" ht="24.95" customHeight="1">
      <c r="A83" s="345" t="s">
        <v>75</v>
      </c>
      <c r="B83" s="345"/>
      <c r="C83" s="345"/>
      <c r="D83" s="345"/>
      <c r="E83" s="234" t="s">
        <v>74</v>
      </c>
      <c r="F83" s="235"/>
      <c r="G83" s="175" t="s">
        <v>56</v>
      </c>
      <c r="H83" s="175"/>
      <c r="I83" s="175" t="s">
        <v>71</v>
      </c>
      <c r="J83" s="175" t="s">
        <v>55</v>
      </c>
      <c r="K83" s="346"/>
      <c r="L83" s="347"/>
      <c r="M83" s="69"/>
      <c r="N83" s="69"/>
      <c r="O83" s="69"/>
      <c r="P83" s="69"/>
      <c r="Q83" s="69"/>
    </row>
    <row r="84" spans="1:17" ht="24.95" customHeight="1">
      <c r="A84" s="345" t="s">
        <v>73</v>
      </c>
      <c r="B84" s="345"/>
      <c r="C84" s="345"/>
      <c r="D84" s="345"/>
      <c r="E84" s="234" t="s">
        <v>72</v>
      </c>
      <c r="F84" s="235"/>
      <c r="G84" s="175" t="s">
        <v>56</v>
      </c>
      <c r="H84" s="175"/>
      <c r="I84" s="175" t="s">
        <v>71</v>
      </c>
      <c r="J84" s="175" t="s">
        <v>55</v>
      </c>
      <c r="K84" s="346"/>
      <c r="L84" s="347"/>
      <c r="M84" s="69"/>
      <c r="N84" s="69" t="s">
        <v>162</v>
      </c>
      <c r="O84" s="69"/>
      <c r="P84" s="69"/>
      <c r="Q84" s="69"/>
    </row>
    <row r="85" spans="1:17" ht="24.95" customHeight="1">
      <c r="A85" s="348" t="s">
        <v>206</v>
      </c>
      <c r="B85" s="349"/>
      <c r="C85" s="349"/>
      <c r="D85" s="350"/>
      <c r="E85" s="234" t="s">
        <v>208</v>
      </c>
      <c r="F85" s="235"/>
      <c r="G85" s="202" t="s">
        <v>56</v>
      </c>
      <c r="H85" s="202"/>
      <c r="I85" s="202" t="s">
        <v>207</v>
      </c>
      <c r="J85" s="202" t="s">
        <v>55</v>
      </c>
      <c r="K85" s="203"/>
      <c r="L85" s="204"/>
      <c r="M85" s="69"/>
      <c r="N85" s="69"/>
      <c r="O85" s="69"/>
      <c r="P85" s="69"/>
      <c r="Q85" s="69"/>
    </row>
    <row r="86" spans="1:17" ht="24.95" customHeight="1">
      <c r="A86" s="348" t="s">
        <v>209</v>
      </c>
      <c r="B86" s="349"/>
      <c r="C86" s="349"/>
      <c r="D86" s="350"/>
      <c r="E86" s="234" t="s">
        <v>182</v>
      </c>
      <c r="F86" s="235"/>
      <c r="G86" s="175" t="s">
        <v>56</v>
      </c>
      <c r="H86" s="175"/>
      <c r="I86" s="175" t="s">
        <v>71</v>
      </c>
      <c r="J86" s="175" t="s">
        <v>55</v>
      </c>
      <c r="K86" s="182"/>
      <c r="L86" s="183"/>
      <c r="M86" s="69"/>
      <c r="N86" s="69"/>
      <c r="O86" s="69"/>
      <c r="P86" s="69"/>
      <c r="Q86" s="69"/>
    </row>
    <row r="87" spans="1:17" ht="24.95" customHeight="1">
      <c r="A87" s="348" t="s">
        <v>210</v>
      </c>
      <c r="B87" s="349"/>
      <c r="C87" s="349"/>
      <c r="D87" s="350"/>
      <c r="E87" s="234" t="s">
        <v>211</v>
      </c>
      <c r="F87" s="235"/>
      <c r="G87" s="202" t="s">
        <v>56</v>
      </c>
      <c r="H87" s="202"/>
      <c r="I87" s="202" t="s">
        <v>207</v>
      </c>
      <c r="J87" s="202" t="s">
        <v>55</v>
      </c>
      <c r="K87" s="203"/>
      <c r="L87" s="204"/>
      <c r="M87" s="69"/>
      <c r="N87" s="69"/>
      <c r="O87" s="69"/>
      <c r="P87" s="69"/>
      <c r="Q87" s="69"/>
    </row>
    <row r="88" spans="1:17" ht="24.95" customHeight="1">
      <c r="A88" s="345" t="s">
        <v>219</v>
      </c>
      <c r="B88" s="345"/>
      <c r="C88" s="345"/>
      <c r="D88" s="345"/>
      <c r="E88" s="234" t="s">
        <v>69</v>
      </c>
      <c r="F88" s="235"/>
      <c r="G88" s="175" t="s">
        <v>56</v>
      </c>
      <c r="H88" s="175"/>
      <c r="I88" s="175" t="s">
        <v>64</v>
      </c>
      <c r="J88" s="175" t="s">
        <v>55</v>
      </c>
      <c r="K88" s="346"/>
      <c r="L88" s="347"/>
      <c r="M88" s="69"/>
      <c r="N88" s="69"/>
      <c r="O88" s="69"/>
      <c r="P88" s="69"/>
      <c r="Q88" s="69"/>
    </row>
    <row r="89" spans="1:17" ht="24.95" customHeight="1">
      <c r="A89" s="345" t="s">
        <v>220</v>
      </c>
      <c r="B89" s="345"/>
      <c r="C89" s="345"/>
      <c r="D89" s="345"/>
      <c r="E89" s="234" t="s">
        <v>67</v>
      </c>
      <c r="F89" s="235"/>
      <c r="G89" s="175" t="s">
        <v>56</v>
      </c>
      <c r="H89" s="175"/>
      <c r="I89" s="175" t="s">
        <v>64</v>
      </c>
      <c r="J89" s="175" t="s">
        <v>55</v>
      </c>
      <c r="K89" s="346"/>
      <c r="L89" s="347"/>
      <c r="M89" s="69"/>
      <c r="N89" s="69"/>
      <c r="O89" s="69"/>
      <c r="P89" s="69"/>
      <c r="Q89" s="69"/>
    </row>
    <row r="90" spans="1:17" ht="24.95" customHeight="1">
      <c r="A90" s="345" t="s">
        <v>221</v>
      </c>
      <c r="B90" s="345"/>
      <c r="C90" s="345"/>
      <c r="D90" s="345"/>
      <c r="E90" s="234" t="s">
        <v>65</v>
      </c>
      <c r="F90" s="235"/>
      <c r="G90" s="175" t="s">
        <v>56</v>
      </c>
      <c r="H90" s="175"/>
      <c r="I90" s="175" t="s">
        <v>64</v>
      </c>
      <c r="J90" s="175" t="s">
        <v>55</v>
      </c>
      <c r="K90" s="346"/>
      <c r="L90" s="347"/>
      <c r="M90" s="69"/>
      <c r="N90" s="69"/>
      <c r="O90" s="69"/>
      <c r="P90" s="69"/>
      <c r="Q90" s="69"/>
    </row>
    <row r="91" spans="1:17" ht="23.1" customHeight="1">
      <c r="A91" s="69"/>
      <c r="B91" s="69"/>
      <c r="C91" s="69"/>
      <c r="D91" s="69"/>
      <c r="E91" s="69"/>
      <c r="F91" s="69"/>
      <c r="G91" s="69"/>
      <c r="H91" s="69"/>
      <c r="I91" s="69"/>
      <c r="J91" s="69"/>
      <c r="K91" s="69"/>
      <c r="L91" s="69"/>
      <c r="M91" s="69"/>
      <c r="N91" s="69"/>
      <c r="O91" s="69"/>
      <c r="P91" s="69"/>
      <c r="Q91" s="69"/>
    </row>
    <row r="92" spans="1:17" ht="23.1" customHeight="1">
      <c r="A92" s="69"/>
      <c r="B92" s="69"/>
      <c r="C92" s="69"/>
      <c r="D92" s="69"/>
      <c r="E92" s="69"/>
      <c r="F92" s="69"/>
      <c r="G92" s="69"/>
      <c r="H92" s="69"/>
      <c r="I92" s="69"/>
      <c r="J92" s="343" t="s">
        <v>52</v>
      </c>
      <c r="K92" s="343"/>
      <c r="L92" s="343"/>
      <c r="M92" s="343"/>
      <c r="N92" s="343"/>
      <c r="O92" s="343"/>
      <c r="P92" s="343" t="s">
        <v>48</v>
      </c>
      <c r="Q92" s="69"/>
    </row>
    <row r="93" spans="1:17" ht="23.1" customHeight="1" thickBot="1">
      <c r="A93" s="69"/>
      <c r="B93" s="69"/>
      <c r="C93" s="69"/>
      <c r="D93" s="69"/>
      <c r="E93" s="69"/>
      <c r="F93" s="69"/>
      <c r="G93" s="69"/>
      <c r="H93" s="69"/>
      <c r="I93" s="69"/>
      <c r="J93" s="343"/>
      <c r="K93" s="343"/>
      <c r="L93" s="343"/>
      <c r="M93" s="344"/>
      <c r="N93" s="344"/>
      <c r="O93" s="344"/>
      <c r="P93" s="343"/>
      <c r="Q93" s="69"/>
    </row>
    <row r="94" spans="1:17" ht="26.25" thickTop="1">
      <c r="A94" s="130" t="s">
        <v>63</v>
      </c>
      <c r="B94" s="69"/>
      <c r="C94" s="69"/>
      <c r="D94" s="69"/>
      <c r="E94" s="69"/>
      <c r="F94" s="69"/>
      <c r="G94" s="69"/>
      <c r="H94" s="69"/>
      <c r="I94" s="69"/>
      <c r="J94" s="69"/>
      <c r="K94" s="69"/>
      <c r="L94" s="69"/>
      <c r="M94" s="69"/>
      <c r="N94" s="69"/>
      <c r="O94" s="69"/>
      <c r="P94" s="69"/>
      <c r="Q94" s="69"/>
    </row>
    <row r="95" spans="1:17" ht="24.95" customHeight="1">
      <c r="A95" s="213" t="s">
        <v>62</v>
      </c>
      <c r="B95" s="213"/>
      <c r="C95" s="171" t="s">
        <v>61</v>
      </c>
      <c r="D95" s="69"/>
      <c r="E95" s="354" t="s">
        <v>212</v>
      </c>
      <c r="F95" s="354"/>
      <c r="G95" s="209"/>
      <c r="H95" s="209"/>
      <c r="I95" s="209"/>
      <c r="J95" s="209"/>
      <c r="K95" s="209"/>
      <c r="L95" s="209"/>
      <c r="M95" s="209"/>
      <c r="N95" s="69"/>
      <c r="O95" s="69"/>
      <c r="P95" s="69"/>
      <c r="Q95" s="69"/>
    </row>
    <row r="96" spans="1:17" ht="24.95" customHeight="1">
      <c r="A96" s="213" t="s">
        <v>60</v>
      </c>
      <c r="B96" s="213"/>
      <c r="C96" s="132"/>
      <c r="D96" s="69"/>
      <c r="E96" s="210"/>
      <c r="F96" s="210"/>
      <c r="G96" s="210"/>
      <c r="H96" s="210"/>
      <c r="I96" s="210"/>
      <c r="J96" s="210"/>
      <c r="K96" s="211"/>
      <c r="L96" s="211"/>
      <c r="M96" s="211"/>
      <c r="N96" s="69"/>
      <c r="O96" s="69"/>
      <c r="P96" s="69"/>
      <c r="Q96" s="69"/>
    </row>
    <row r="97" spans="1:17" ht="24.95" customHeight="1">
      <c r="A97" s="213" t="s">
        <v>59</v>
      </c>
      <c r="B97" s="213"/>
      <c r="C97" s="132"/>
      <c r="D97" s="69"/>
      <c r="E97" s="354" t="s">
        <v>213</v>
      </c>
      <c r="F97" s="354"/>
      <c r="G97" s="354" t="s">
        <v>214</v>
      </c>
      <c r="H97" s="354" t="s">
        <v>215</v>
      </c>
      <c r="I97" s="354"/>
      <c r="J97" s="354" t="s">
        <v>214</v>
      </c>
      <c r="K97" s="354" t="s">
        <v>216</v>
      </c>
      <c r="L97" s="354"/>
      <c r="M97" s="354" t="s">
        <v>217</v>
      </c>
      <c r="N97" s="354" t="s">
        <v>218</v>
      </c>
      <c r="O97" s="354"/>
      <c r="P97" s="354"/>
      <c r="Q97" s="69"/>
    </row>
    <row r="98" spans="1:17" ht="24.95" customHeight="1" thickBot="1">
      <c r="A98" s="213" t="s">
        <v>58</v>
      </c>
      <c r="B98" s="213"/>
      <c r="C98" s="132"/>
      <c r="D98" s="69"/>
      <c r="E98" s="363"/>
      <c r="F98" s="363"/>
      <c r="G98" s="363"/>
      <c r="H98" s="363"/>
      <c r="I98" s="363"/>
      <c r="J98" s="363"/>
      <c r="K98" s="363"/>
      <c r="L98" s="363"/>
      <c r="M98" s="363"/>
      <c r="N98" s="363"/>
      <c r="O98" s="363"/>
      <c r="P98" s="363"/>
      <c r="Q98" s="69"/>
    </row>
    <row r="99" spans="1:17" ht="24.95" customHeight="1">
      <c r="A99" s="213" t="s">
        <v>57</v>
      </c>
      <c r="B99" s="213"/>
      <c r="C99" s="132"/>
      <c r="D99" s="69"/>
      <c r="E99" s="210"/>
      <c r="F99" s="210"/>
      <c r="G99" s="210"/>
      <c r="H99" s="210"/>
      <c r="I99" s="210"/>
      <c r="J99" s="210"/>
      <c r="K99" s="211"/>
      <c r="L99" s="211"/>
      <c r="M99" s="211"/>
      <c r="N99" s="69"/>
      <c r="O99" s="69"/>
      <c r="P99" s="69"/>
      <c r="Q99" s="69"/>
    </row>
    <row r="100" spans="1:17" ht="24.95" customHeight="1">
      <c r="A100" s="213" t="s">
        <v>54</v>
      </c>
      <c r="B100" s="213"/>
      <c r="C100" s="132"/>
      <c r="D100" s="69"/>
      <c r="E100" s="210"/>
      <c r="F100" s="210"/>
      <c r="G100" s="210"/>
      <c r="H100" s="210"/>
      <c r="I100" s="210"/>
      <c r="J100" s="210"/>
      <c r="K100" s="211"/>
      <c r="L100" s="211"/>
      <c r="M100" s="211"/>
      <c r="N100" s="69"/>
      <c r="O100" s="69"/>
      <c r="P100" s="69"/>
      <c r="Q100" s="69"/>
    </row>
    <row r="101" spans="1:17" ht="23.1" customHeight="1">
      <c r="A101" s="69"/>
      <c r="B101" s="69"/>
      <c r="C101" s="69"/>
      <c r="D101" s="69"/>
      <c r="E101" s="69"/>
      <c r="F101" s="69"/>
      <c r="G101" s="69"/>
      <c r="H101" s="69"/>
      <c r="I101" s="69"/>
      <c r="J101" s="69"/>
      <c r="K101" s="69"/>
      <c r="L101" s="69"/>
      <c r="M101" s="69"/>
      <c r="N101" s="69"/>
      <c r="O101" s="69"/>
      <c r="P101" s="69"/>
      <c r="Q101" s="69"/>
    </row>
    <row r="102" spans="1:17" ht="23.1" customHeight="1">
      <c r="A102" s="69"/>
      <c r="B102" s="69"/>
      <c r="C102" s="69"/>
      <c r="D102" s="69"/>
      <c r="E102" s="69"/>
      <c r="F102" s="69"/>
      <c r="G102" s="69"/>
      <c r="H102" s="69"/>
      <c r="I102" s="69"/>
      <c r="J102" s="343" t="s">
        <v>51</v>
      </c>
      <c r="K102" s="343"/>
      <c r="L102" s="343"/>
      <c r="M102" s="343"/>
      <c r="N102" s="343"/>
      <c r="O102" s="343"/>
      <c r="P102" s="343" t="s">
        <v>48</v>
      </c>
      <c r="Q102" s="69"/>
    </row>
    <row r="103" spans="1:17" ht="23.1" customHeight="1" thickBot="1">
      <c r="A103" s="69"/>
      <c r="B103" s="69"/>
      <c r="C103" s="69"/>
      <c r="D103" s="69"/>
      <c r="E103" s="69"/>
      <c r="F103" s="69"/>
      <c r="G103" s="69"/>
      <c r="H103" s="69"/>
      <c r="I103" s="69"/>
      <c r="J103" s="343"/>
      <c r="K103" s="343"/>
      <c r="L103" s="343"/>
      <c r="M103" s="344"/>
      <c r="N103" s="344"/>
      <c r="O103" s="344"/>
      <c r="P103" s="343"/>
      <c r="Q103" s="69"/>
    </row>
    <row r="104" spans="1:17" ht="24.75" customHeight="1" thickTop="1" thickBot="1">
      <c r="A104" s="69"/>
      <c r="B104" s="69"/>
      <c r="C104" s="69"/>
      <c r="D104" s="69"/>
      <c r="E104" s="69"/>
      <c r="F104" s="69"/>
      <c r="G104" s="69"/>
      <c r="H104" s="69"/>
      <c r="I104" s="69"/>
      <c r="J104" s="69"/>
      <c r="K104" s="69"/>
      <c r="L104" s="69"/>
      <c r="M104" s="69"/>
      <c r="N104" s="69"/>
      <c r="O104" s="69"/>
      <c r="P104" s="69"/>
      <c r="Q104" s="69"/>
    </row>
    <row r="105" spans="1:17" ht="24.75" customHeight="1">
      <c r="A105" s="352" t="s">
        <v>53</v>
      </c>
      <c r="B105" s="353" t="s">
        <v>48</v>
      </c>
      <c r="C105" s="353"/>
      <c r="D105" s="351" t="s">
        <v>50</v>
      </c>
      <c r="E105" s="352" t="s">
        <v>52</v>
      </c>
      <c r="F105" s="353" t="s">
        <v>48</v>
      </c>
      <c r="G105" s="353"/>
      <c r="H105" s="351" t="s">
        <v>50</v>
      </c>
      <c r="I105" s="352" t="s">
        <v>51</v>
      </c>
      <c r="J105" s="353" t="s">
        <v>48</v>
      </c>
      <c r="K105" s="353"/>
      <c r="L105" s="351" t="s">
        <v>55</v>
      </c>
      <c r="M105" s="355" t="s">
        <v>49</v>
      </c>
      <c r="N105" s="356"/>
      <c r="O105" s="359" t="s">
        <v>48</v>
      </c>
      <c r="P105" s="359"/>
      <c r="Q105" s="360"/>
    </row>
    <row r="106" spans="1:17" ht="24.75" customHeight="1" thickBot="1">
      <c r="A106" s="352"/>
      <c r="B106" s="353"/>
      <c r="C106" s="353"/>
      <c r="D106" s="351"/>
      <c r="E106" s="352"/>
      <c r="F106" s="353"/>
      <c r="G106" s="353"/>
      <c r="H106" s="351"/>
      <c r="I106" s="352"/>
      <c r="J106" s="353"/>
      <c r="K106" s="353"/>
      <c r="L106" s="351"/>
      <c r="M106" s="357"/>
      <c r="N106" s="358"/>
      <c r="O106" s="361"/>
      <c r="P106" s="361"/>
      <c r="Q106" s="362"/>
    </row>
    <row r="107" spans="1:17" ht="24.75" customHeight="1" thickBot="1">
      <c r="A107" s="69"/>
      <c r="B107" s="69"/>
      <c r="C107" s="69"/>
      <c r="D107" s="69"/>
      <c r="E107" s="69"/>
      <c r="F107" s="69"/>
      <c r="G107" s="69"/>
      <c r="H107" s="69"/>
      <c r="I107" s="69"/>
      <c r="J107" s="69"/>
      <c r="K107" s="69"/>
      <c r="L107" s="69"/>
      <c r="M107" s="69"/>
      <c r="N107" s="69"/>
      <c r="O107" s="69"/>
      <c r="P107" s="69"/>
      <c r="Q107" s="69"/>
    </row>
    <row r="108" spans="1:17" ht="27.95" customHeight="1">
      <c r="A108" s="369" t="s">
        <v>47</v>
      </c>
      <c r="B108" s="370"/>
      <c r="C108" s="370"/>
      <c r="D108" s="371"/>
      <c r="E108" s="372" t="s">
        <v>46</v>
      </c>
      <c r="F108" s="370"/>
      <c r="G108" s="370"/>
      <c r="H108" s="371"/>
      <c r="I108" s="372" t="s">
        <v>45</v>
      </c>
      <c r="J108" s="370"/>
      <c r="K108" s="370"/>
      <c r="L108" s="371"/>
      <c r="M108" s="372" t="s">
        <v>44</v>
      </c>
      <c r="N108" s="370"/>
      <c r="O108" s="370"/>
      <c r="P108" s="373"/>
      <c r="Q108" s="69"/>
    </row>
    <row r="109" spans="1:17" ht="27.95" customHeight="1">
      <c r="A109" s="374" t="s">
        <v>43</v>
      </c>
      <c r="B109" s="375"/>
      <c r="C109" s="375"/>
      <c r="D109" s="133"/>
      <c r="E109" s="376" t="s">
        <v>43</v>
      </c>
      <c r="F109" s="375"/>
      <c r="G109" s="375"/>
      <c r="H109" s="133"/>
      <c r="I109" s="376" t="s">
        <v>43</v>
      </c>
      <c r="J109" s="375"/>
      <c r="K109" s="375"/>
      <c r="L109" s="133"/>
      <c r="M109" s="375" t="s">
        <v>43</v>
      </c>
      <c r="N109" s="375"/>
      <c r="O109" s="375"/>
      <c r="P109" s="134"/>
      <c r="Q109" s="69"/>
    </row>
    <row r="110" spans="1:17" ht="27.95" customHeight="1">
      <c r="A110" s="135"/>
      <c r="B110" s="136"/>
      <c r="C110" s="136"/>
      <c r="D110" s="133"/>
      <c r="E110" s="136"/>
      <c r="F110" s="136"/>
      <c r="G110" s="136"/>
      <c r="H110" s="137"/>
      <c r="I110" s="138"/>
      <c r="J110" s="136"/>
      <c r="K110" s="136"/>
      <c r="L110" s="133"/>
      <c r="M110" s="136"/>
      <c r="N110" s="136"/>
      <c r="O110" s="136"/>
      <c r="P110" s="134"/>
      <c r="Q110" s="69"/>
    </row>
    <row r="111" spans="1:17" ht="27.95" customHeight="1">
      <c r="A111" s="135"/>
      <c r="B111" s="136"/>
      <c r="C111" s="136"/>
      <c r="D111" s="133"/>
      <c r="E111" s="136"/>
      <c r="F111" s="136"/>
      <c r="G111" s="136"/>
      <c r="H111" s="137"/>
      <c r="I111" s="138"/>
      <c r="J111" s="136"/>
      <c r="K111" s="136"/>
      <c r="L111" s="133"/>
      <c r="M111" s="136"/>
      <c r="N111" s="136"/>
      <c r="O111" s="136"/>
      <c r="P111" s="134"/>
      <c r="Q111" s="69"/>
    </row>
    <row r="112" spans="1:17" ht="27.95" customHeight="1" thickBot="1">
      <c r="A112" s="364" t="s">
        <v>41</v>
      </c>
      <c r="B112" s="365"/>
      <c r="C112" s="365"/>
      <c r="D112" s="366"/>
      <c r="E112" s="367" t="s">
        <v>42</v>
      </c>
      <c r="F112" s="365"/>
      <c r="G112" s="365"/>
      <c r="H112" s="366"/>
      <c r="I112" s="367" t="s">
        <v>42</v>
      </c>
      <c r="J112" s="365"/>
      <c r="K112" s="365"/>
      <c r="L112" s="366"/>
      <c r="M112" s="367" t="s">
        <v>41</v>
      </c>
      <c r="N112" s="365"/>
      <c r="O112" s="365"/>
      <c r="P112" s="368"/>
      <c r="Q112" s="69"/>
    </row>
  </sheetData>
  <mergeCells count="223">
    <mergeCell ref="A99:B99"/>
    <mergeCell ref="A112:D112"/>
    <mergeCell ref="E112:H112"/>
    <mergeCell ref="I112:L112"/>
    <mergeCell ref="M112:P112"/>
    <mergeCell ref="A108:D108"/>
    <mergeCell ref="E108:H108"/>
    <mergeCell ref="I108:L108"/>
    <mergeCell ref="M108:P108"/>
    <mergeCell ref="A105:A106"/>
    <mergeCell ref="A109:C109"/>
    <mergeCell ref="E109:G109"/>
    <mergeCell ref="I109:K109"/>
    <mergeCell ref="M109:O109"/>
    <mergeCell ref="B105:C106"/>
    <mergeCell ref="D105:D106"/>
    <mergeCell ref="E105:E106"/>
    <mergeCell ref="F105:G106"/>
    <mergeCell ref="H105:H106"/>
    <mergeCell ref="I105:I106"/>
    <mergeCell ref="J105:K106"/>
    <mergeCell ref="P92:P93"/>
    <mergeCell ref="A95:B95"/>
    <mergeCell ref="E95:F95"/>
    <mergeCell ref="A96:B96"/>
    <mergeCell ref="J102:L103"/>
    <mergeCell ref="M102:O103"/>
    <mergeCell ref="P102:P103"/>
    <mergeCell ref="A97:B97"/>
    <mergeCell ref="A98:B98"/>
    <mergeCell ref="A100:B100"/>
    <mergeCell ref="M92:O93"/>
    <mergeCell ref="L105:L106"/>
    <mergeCell ref="M105:N106"/>
    <mergeCell ref="O105:Q106"/>
    <mergeCell ref="J97:J98"/>
    <mergeCell ref="E97:F98"/>
    <mergeCell ref="G97:G98"/>
    <mergeCell ref="H97:I98"/>
    <mergeCell ref="K97:L98"/>
    <mergeCell ref="M97:M98"/>
    <mergeCell ref="N97:P98"/>
    <mergeCell ref="A84:D84"/>
    <mergeCell ref="E84:F84"/>
    <mergeCell ref="K84:L84"/>
    <mergeCell ref="A88:D88"/>
    <mergeCell ref="E88:F88"/>
    <mergeCell ref="K88:L88"/>
    <mergeCell ref="A89:D89"/>
    <mergeCell ref="E89:F89"/>
    <mergeCell ref="K89:L89"/>
    <mergeCell ref="A90:D90"/>
    <mergeCell ref="E90:F90"/>
    <mergeCell ref="K90:L90"/>
    <mergeCell ref="A86:D86"/>
    <mergeCell ref="E86:F86"/>
    <mergeCell ref="J92:L93"/>
    <mergeCell ref="A85:D85"/>
    <mergeCell ref="E85:F85"/>
    <mergeCell ref="A87:D87"/>
    <mergeCell ref="E87:F87"/>
    <mergeCell ref="A70:B70"/>
    <mergeCell ref="G70:H70"/>
    <mergeCell ref="V67:W67"/>
    <mergeCell ref="A71:B71"/>
    <mergeCell ref="G71:H71"/>
    <mergeCell ref="J80:L81"/>
    <mergeCell ref="M80:O81"/>
    <mergeCell ref="P80:P81"/>
    <mergeCell ref="A83:D83"/>
    <mergeCell ref="E83:F83"/>
    <mergeCell ref="K83:L83"/>
    <mergeCell ref="A72:B72"/>
    <mergeCell ref="C72:P72"/>
    <mergeCell ref="D66:D67"/>
    <mergeCell ref="E66:E67"/>
    <mergeCell ref="G66:H67"/>
    <mergeCell ref="C73:C74"/>
    <mergeCell ref="D73:D74"/>
    <mergeCell ref="E73:E74"/>
    <mergeCell ref="F73:F74"/>
    <mergeCell ref="G73:H74"/>
    <mergeCell ref="V65:AC65"/>
    <mergeCell ref="I66:J67"/>
    <mergeCell ref="O66:P66"/>
    <mergeCell ref="V66:W66"/>
    <mergeCell ref="O67:P67"/>
    <mergeCell ref="V70:W70"/>
    <mergeCell ref="I68:J69"/>
    <mergeCell ref="O68:P68"/>
    <mergeCell ref="V68:W68"/>
    <mergeCell ref="O69:P69"/>
    <mergeCell ref="V69:W69"/>
    <mergeCell ref="I70:J71"/>
    <mergeCell ref="O70:P70"/>
    <mergeCell ref="O71:P71"/>
    <mergeCell ref="V71:W71"/>
    <mergeCell ref="C38:D38"/>
    <mergeCell ref="F38:G38"/>
    <mergeCell ref="H38:J38"/>
    <mergeCell ref="K38:L38"/>
    <mergeCell ref="M38:N38"/>
    <mergeCell ref="O38:P38"/>
    <mergeCell ref="A41:F41"/>
    <mergeCell ref="A42:F42"/>
    <mergeCell ref="A43:F43"/>
    <mergeCell ref="B28:D28"/>
    <mergeCell ref="M28:N28"/>
    <mergeCell ref="O28:P28"/>
    <mergeCell ref="B30:D30"/>
    <mergeCell ref="J30:L30"/>
    <mergeCell ref="A34:B34"/>
    <mergeCell ref="H34:P34"/>
    <mergeCell ref="A35:E36"/>
    <mergeCell ref="F35:G37"/>
    <mergeCell ref="H35:J35"/>
    <mergeCell ref="K35:L35"/>
    <mergeCell ref="M35:N35"/>
    <mergeCell ref="O35:P35"/>
    <mergeCell ref="H36:J36"/>
    <mergeCell ref="K36:L36"/>
    <mergeCell ref="M36:N36"/>
    <mergeCell ref="O36:P36"/>
    <mergeCell ref="H37:J37"/>
    <mergeCell ref="K37:L37"/>
    <mergeCell ref="M37:N37"/>
    <mergeCell ref="O37:P37"/>
    <mergeCell ref="J23:L24"/>
    <mergeCell ref="M23:N23"/>
    <mergeCell ref="O23:P23"/>
    <mergeCell ref="B25:D26"/>
    <mergeCell ref="E25:E26"/>
    <mergeCell ref="F25:F26"/>
    <mergeCell ref="G25:G26"/>
    <mergeCell ref="H25:H26"/>
    <mergeCell ref="J25:L25"/>
    <mergeCell ref="J26:L26"/>
    <mergeCell ref="B16:P16"/>
    <mergeCell ref="B17:D18"/>
    <mergeCell ref="E17:F17"/>
    <mergeCell ref="G17:H17"/>
    <mergeCell ref="J17:L18"/>
    <mergeCell ref="M17:N17"/>
    <mergeCell ref="O17:P17"/>
    <mergeCell ref="B19:D19"/>
    <mergeCell ref="J21:L21"/>
    <mergeCell ref="A12:B12"/>
    <mergeCell ref="C12:P12"/>
    <mergeCell ref="A13:B13"/>
    <mergeCell ref="C13:G13"/>
    <mergeCell ref="H13:K13"/>
    <mergeCell ref="L13:O13"/>
    <mergeCell ref="A14:B14"/>
    <mergeCell ref="A15:B15"/>
    <mergeCell ref="C15:P15"/>
    <mergeCell ref="A1:P1"/>
    <mergeCell ref="N4:O4"/>
    <mergeCell ref="N5:O5"/>
    <mergeCell ref="A7:B7"/>
    <mergeCell ref="A8:B8"/>
    <mergeCell ref="A9:B9"/>
    <mergeCell ref="B10:P10"/>
    <mergeCell ref="A11:B11"/>
    <mergeCell ref="C11:P11"/>
    <mergeCell ref="A44:F44"/>
    <mergeCell ref="A45:F45"/>
    <mergeCell ref="A46:F46"/>
    <mergeCell ref="C65:P65"/>
    <mergeCell ref="A66:B67"/>
    <mergeCell ref="A68:B69"/>
    <mergeCell ref="F66:F67"/>
    <mergeCell ref="G68:H68"/>
    <mergeCell ref="G69:H69"/>
    <mergeCell ref="C66:C67"/>
    <mergeCell ref="A47:F47"/>
    <mergeCell ref="A49:H49"/>
    <mergeCell ref="I49:Q49"/>
    <mergeCell ref="A50:B50"/>
    <mergeCell ref="I50:J50"/>
    <mergeCell ref="A53:B53"/>
    <mergeCell ref="I53:J53"/>
    <mergeCell ref="A54:B54"/>
    <mergeCell ref="I54:J54"/>
    <mergeCell ref="A55:B55"/>
    <mergeCell ref="I55:J55"/>
    <mergeCell ref="A56:H56"/>
    <mergeCell ref="I56:Q56"/>
    <mergeCell ref="A57:B57"/>
    <mergeCell ref="A51:B51"/>
    <mergeCell ref="A52:B52"/>
    <mergeCell ref="I51:J51"/>
    <mergeCell ref="I52:J52"/>
    <mergeCell ref="A58:B58"/>
    <mergeCell ref="A59:B59"/>
    <mergeCell ref="I58:J58"/>
    <mergeCell ref="I57:J57"/>
    <mergeCell ref="A60:B60"/>
    <mergeCell ref="I60:J60"/>
    <mergeCell ref="I59:J59"/>
    <mergeCell ref="A61:B61"/>
    <mergeCell ref="I61:J61"/>
    <mergeCell ref="A62:B62"/>
    <mergeCell ref="I62:J62"/>
    <mergeCell ref="A65:B65"/>
    <mergeCell ref="V72:W72"/>
    <mergeCell ref="V73:W73"/>
    <mergeCell ref="A77:B77"/>
    <mergeCell ref="G77:H77"/>
    <mergeCell ref="I77:J78"/>
    <mergeCell ref="O77:P77"/>
    <mergeCell ref="A78:B78"/>
    <mergeCell ref="G78:H78"/>
    <mergeCell ref="O78:P78"/>
    <mergeCell ref="I73:J74"/>
    <mergeCell ref="O73:P73"/>
    <mergeCell ref="O74:P74"/>
    <mergeCell ref="A75:B76"/>
    <mergeCell ref="G75:H75"/>
    <mergeCell ref="I75:J76"/>
    <mergeCell ref="O75:P75"/>
    <mergeCell ref="G76:H76"/>
    <mergeCell ref="O76:P76"/>
    <mergeCell ref="A73:B74"/>
  </mergeCells>
  <phoneticPr fontId="1"/>
  <conditionalFormatting sqref="C11:P11">
    <cfRule type="containsText" dxfId="19" priority="2" operator="containsText" text="利用申込書の「はじめに！」シートからコピーして">
      <formula>NOT(ISERROR(SEARCH("利用申込書の「はじめに！」シートからコピーして",C11)))</formula>
    </cfRule>
  </conditionalFormatting>
  <conditionalFormatting sqref="C12:P12">
    <cfRule type="containsText" dxfId="18" priority="1" operator="containsText" text="数式ごと，そのまま貼り付けてください。">
      <formula>NOT(ISERROR(SEARCH("数式ごと，そのまま貼り付けてください。",C12)))</formula>
    </cfRule>
  </conditionalFormatting>
  <dataValidations count="3">
    <dataValidation type="list" allowBlank="1" showInputMessage="1" showErrorMessage="1" promptTitle="選択してください。" prompt="プルダウンして，該当するもを選択してください。" sqref="A112:P112" xr:uid="{814CE881-AC7F-4734-8F93-962C3E3EAB0F}">
      <formula1>"1.コンビニ　　2.現金　　3.銀行,1.コンビニ,2.現金,3.銀行"</formula1>
    </dataValidation>
    <dataValidation type="whole" operator="greaterThanOrEqual" allowBlank="1" showInputMessage="1" showErrorMessage="1" errorTitle="数字のみを入力してください" error="数字のみを入力してください。_x000a_年や月などを入力するとエラーとなります。" promptTitle="数字のみを入力" sqref="D14:F14 I14:J14" xr:uid="{E8502867-85C7-404D-BCCD-78EE4420CB0F}">
      <formula1>0</formula1>
    </dataValidation>
    <dataValidation type="list" allowBlank="1" showInputMessage="1" showErrorMessage="1" sqref="G42:H47" xr:uid="{8AAB7216-D2D9-45AB-B3E9-EE7D02C9BE9C}">
      <formula1>"〇"</formula1>
    </dataValidation>
  </dataValidations>
  <printOptions horizontalCentered="1" verticalCentered="1"/>
  <pageMargins left="0.23622047244094491" right="0.23622047244094491" top="0.74803149606299213" bottom="0.74803149606299213" header="0.31496062992125984" footer="0.31496062992125984"/>
  <pageSetup paperSize="9" scale="41" fitToWidth="2" fitToHeight="2" orientation="portrait" r:id="rId1"/>
  <rowBreaks count="2" manualBreakCount="2">
    <brk id="48" max="17" man="1"/>
    <brk id="112" max="17"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29C85-AB7E-45D4-8D46-84F72ADBD476}">
  <sheetPr>
    <tabColor theme="9"/>
  </sheetPr>
  <dimension ref="A1:S40"/>
  <sheetViews>
    <sheetView view="pageBreakPreview" zoomScale="91" zoomScaleNormal="100" zoomScaleSheetLayoutView="100" workbookViewId="0">
      <pane ySplit="5" topLeftCell="A6" activePane="bottomLeft" state="frozen"/>
      <selection pane="bottomLeft" activeCell="J9" sqref="J9"/>
    </sheetView>
  </sheetViews>
  <sheetFormatPr defaultRowHeight="18.75"/>
  <cols>
    <col min="1" max="1" width="6.875" customWidth="1"/>
    <col min="2" max="5" width="8.625" customWidth="1"/>
    <col min="6" max="12" width="9.75" customWidth="1"/>
    <col min="13" max="14" width="8.625" customWidth="1"/>
    <col min="15" max="15" width="5" customWidth="1"/>
    <col min="16" max="16" width="4.875" customWidth="1"/>
    <col min="17" max="18" width="5" customWidth="1"/>
    <col min="19" max="19" width="9" customWidth="1"/>
  </cols>
  <sheetData>
    <row r="1" spans="1:19" ht="34.5" customHeight="1">
      <c r="A1" s="482" t="s">
        <v>171</v>
      </c>
      <c r="B1" s="483"/>
      <c r="C1" s="484"/>
      <c r="D1" s="426" t="s">
        <v>0</v>
      </c>
      <c r="E1" s="442"/>
      <c r="F1" s="9" t="s">
        <v>2</v>
      </c>
      <c r="G1" s="443"/>
      <c r="H1" s="444"/>
      <c r="I1" s="444"/>
      <c r="J1" s="444"/>
      <c r="K1" s="444"/>
      <c r="L1" s="444"/>
      <c r="M1" s="444"/>
      <c r="N1" s="445"/>
      <c r="Q1" s="5"/>
    </row>
    <row r="2" spans="1:19" ht="24.95" customHeight="1">
      <c r="A2" s="485"/>
      <c r="B2" s="486"/>
      <c r="C2" s="487"/>
      <c r="D2" s="450" t="s">
        <v>12</v>
      </c>
      <c r="E2" s="451"/>
      <c r="F2" s="421" t="s">
        <v>3</v>
      </c>
      <c r="G2" s="8" t="s">
        <v>1</v>
      </c>
      <c r="H2" s="145"/>
      <c r="I2" s="2" t="s">
        <v>7</v>
      </c>
      <c r="J2" s="145"/>
      <c r="K2" s="10" t="s">
        <v>4</v>
      </c>
      <c r="L2" s="146"/>
      <c r="M2" s="10" t="s">
        <v>5</v>
      </c>
      <c r="N2" s="11" t="str">
        <f>IF(OR(H2=0,J2=0,L2=0),"",DATE(H2+2018,J2,L2))</f>
        <v/>
      </c>
      <c r="R2" t="s">
        <v>17</v>
      </c>
      <c r="S2" t="s">
        <v>16</v>
      </c>
    </row>
    <row r="3" spans="1:19" ht="25.5" customHeight="1">
      <c r="A3" s="488"/>
      <c r="B3" s="489"/>
      <c r="C3" s="490"/>
      <c r="D3" s="452"/>
      <c r="E3" s="453"/>
      <c r="F3" s="421"/>
      <c r="G3" s="12"/>
      <c r="H3" s="13"/>
      <c r="I3" s="13" t="s">
        <v>6</v>
      </c>
      <c r="J3" s="141"/>
      <c r="K3" s="13" t="s">
        <v>4</v>
      </c>
      <c r="L3" s="141"/>
      <c r="M3" s="13" t="s">
        <v>5</v>
      </c>
      <c r="N3" s="14" t="str">
        <f>IF(OR(H2=0,J3=0,L3=0),"",DATE(H2+2018,J3,L3))</f>
        <v/>
      </c>
      <c r="S3" t="s">
        <v>15</v>
      </c>
    </row>
    <row r="4" spans="1:19">
      <c r="A4" s="1"/>
      <c r="B4" s="1"/>
      <c r="C4" s="1"/>
      <c r="D4" s="1"/>
      <c r="E4" s="1"/>
      <c r="F4" s="1"/>
      <c r="G4" s="3"/>
      <c r="H4" s="3"/>
      <c r="I4" s="3"/>
      <c r="J4" s="3"/>
      <c r="K4" s="3"/>
      <c r="L4" s="3"/>
      <c r="M4" s="4"/>
      <c r="N4" s="3"/>
    </row>
    <row r="5" spans="1:19">
      <c r="A5" s="187" t="s">
        <v>8</v>
      </c>
      <c r="B5" s="435" t="s">
        <v>9</v>
      </c>
      <c r="C5" s="436"/>
      <c r="D5" s="187" t="s">
        <v>13</v>
      </c>
      <c r="E5" s="187" t="s">
        <v>14</v>
      </c>
      <c r="F5" s="15" t="str">
        <f>IF(COLUMN(G5)-COLUMN($G$5)+DATE($H$2+2018,$J$2,$L$2)&lt;=DATE($H$2+2018,$J$3,$L$3-1), COLUMN(G5)-COLUMN($G$5)+DATE($H$2+2018,$J$2,$L$2), "")</f>
        <v/>
      </c>
      <c r="G5" s="15" t="str">
        <f t="shared" ref="G5:K5" si="0">IF(COLUMN(H5)-COLUMN($G$5)+DATE($H$2+2018,$J$2,$L$2)&lt;=DATE($H$2+2018,$J$3,$L$3-1), COLUMN(H5)-COLUMN($G$5)+DATE($H$2+2018,$J$2,$L$2), "")</f>
        <v/>
      </c>
      <c r="H5" s="15" t="str">
        <f t="shared" si="0"/>
        <v/>
      </c>
      <c r="I5" s="15" t="str">
        <f t="shared" si="0"/>
        <v/>
      </c>
      <c r="J5" s="15" t="str">
        <f t="shared" si="0"/>
        <v/>
      </c>
      <c r="K5" s="15" t="str">
        <f t="shared" si="0"/>
        <v/>
      </c>
      <c r="L5" s="15" t="str">
        <f>IF(COLUMN(M5)-COLUMN($G$5)+DATE($H$2+2018,$J$2,$L$2)&lt;=DATE($H$2+2018,$J$3,$L$3), COLUMN(M5)-COLUMN($G$5)+DATE($H$2+2018,$J$2,$L$2), "")</f>
        <v/>
      </c>
      <c r="M5" s="437" t="s">
        <v>10</v>
      </c>
      <c r="N5" s="437"/>
      <c r="P5" t="s">
        <v>16</v>
      </c>
      <c r="Q5" t="s">
        <v>15</v>
      </c>
    </row>
    <row r="6" spans="1:19" ht="29.1" customHeight="1">
      <c r="A6" s="187">
        <v>1</v>
      </c>
      <c r="B6" s="430"/>
      <c r="C6" s="431"/>
      <c r="D6" s="143"/>
      <c r="E6" s="144"/>
      <c r="F6" s="144"/>
      <c r="G6" s="144"/>
      <c r="H6" s="144"/>
      <c r="I6" s="144"/>
      <c r="J6" s="144"/>
      <c r="K6" s="144"/>
      <c r="L6" s="144"/>
      <c r="M6" s="434"/>
      <c r="N6" s="434"/>
      <c r="O6">
        <f t="shared" ref="O6:O35" si="1">COUNTIF(G6:L6,"〇")</f>
        <v>0</v>
      </c>
      <c r="P6">
        <f t="shared" ref="P6:P35" si="2">IF(E6="大人",O6,0)</f>
        <v>0</v>
      </c>
      <c r="Q6">
        <f t="shared" ref="Q6:Q35" si="3">IF(E6="学生",O6,0)</f>
        <v>0</v>
      </c>
    </row>
    <row r="7" spans="1:19" ht="29.1" customHeight="1">
      <c r="A7" s="187">
        <v>2</v>
      </c>
      <c r="B7" s="430"/>
      <c r="C7" s="431"/>
      <c r="D7" s="143"/>
      <c r="E7" s="144"/>
      <c r="F7" s="144"/>
      <c r="G7" s="144"/>
      <c r="H7" s="144"/>
      <c r="I7" s="144"/>
      <c r="J7" s="144"/>
      <c r="K7" s="144"/>
      <c r="L7" s="144"/>
      <c r="M7" s="434"/>
      <c r="N7" s="434"/>
      <c r="O7">
        <f t="shared" si="1"/>
        <v>0</v>
      </c>
      <c r="P7">
        <f t="shared" si="2"/>
        <v>0</v>
      </c>
      <c r="Q7">
        <f t="shared" si="3"/>
        <v>0</v>
      </c>
    </row>
    <row r="8" spans="1:19" ht="29.1" customHeight="1">
      <c r="A8" s="187">
        <v>3</v>
      </c>
      <c r="B8" s="430"/>
      <c r="C8" s="431"/>
      <c r="D8" s="143"/>
      <c r="E8" s="144"/>
      <c r="F8" s="144"/>
      <c r="G8" s="144"/>
      <c r="H8" s="144"/>
      <c r="I8" s="144"/>
      <c r="J8" s="144"/>
      <c r="K8" s="144"/>
      <c r="L8" s="144"/>
      <c r="M8" s="434"/>
      <c r="N8" s="434"/>
      <c r="O8">
        <f t="shared" si="1"/>
        <v>0</v>
      </c>
      <c r="P8">
        <f t="shared" si="2"/>
        <v>0</v>
      </c>
      <c r="Q8">
        <f t="shared" si="3"/>
        <v>0</v>
      </c>
    </row>
    <row r="9" spans="1:19" ht="29.1" customHeight="1">
      <c r="A9" s="187">
        <v>4</v>
      </c>
      <c r="B9" s="430"/>
      <c r="C9" s="431"/>
      <c r="D9" s="143"/>
      <c r="E9" s="144"/>
      <c r="F9" s="144"/>
      <c r="G9" s="144"/>
      <c r="H9" s="144"/>
      <c r="I9" s="144"/>
      <c r="J9" s="144"/>
      <c r="K9" s="144"/>
      <c r="L9" s="144"/>
      <c r="M9" s="434"/>
      <c r="N9" s="434"/>
      <c r="O9">
        <f t="shared" si="1"/>
        <v>0</v>
      </c>
      <c r="P9">
        <f t="shared" si="2"/>
        <v>0</v>
      </c>
      <c r="Q9">
        <f t="shared" si="3"/>
        <v>0</v>
      </c>
    </row>
    <row r="10" spans="1:19" ht="29.1" customHeight="1">
      <c r="A10" s="187">
        <v>5</v>
      </c>
      <c r="B10" s="430"/>
      <c r="C10" s="431"/>
      <c r="D10" s="143"/>
      <c r="E10" s="144"/>
      <c r="F10" s="144"/>
      <c r="G10" s="144"/>
      <c r="H10" s="144"/>
      <c r="I10" s="144"/>
      <c r="J10" s="144"/>
      <c r="K10" s="144"/>
      <c r="L10" s="144"/>
      <c r="M10" s="434"/>
      <c r="N10" s="434"/>
      <c r="O10">
        <f t="shared" si="1"/>
        <v>0</v>
      </c>
      <c r="P10">
        <f t="shared" si="2"/>
        <v>0</v>
      </c>
      <c r="Q10">
        <f t="shared" si="3"/>
        <v>0</v>
      </c>
    </row>
    <row r="11" spans="1:19" ht="29.1" customHeight="1">
      <c r="A11" s="187">
        <v>6</v>
      </c>
      <c r="B11" s="430"/>
      <c r="C11" s="431"/>
      <c r="D11" s="143"/>
      <c r="E11" s="144"/>
      <c r="F11" s="144"/>
      <c r="G11" s="144"/>
      <c r="H11" s="144"/>
      <c r="I11" s="144"/>
      <c r="J11" s="144"/>
      <c r="K11" s="144"/>
      <c r="L11" s="144"/>
      <c r="M11" s="434"/>
      <c r="N11" s="434"/>
      <c r="O11">
        <f t="shared" si="1"/>
        <v>0</v>
      </c>
      <c r="P11">
        <f t="shared" si="2"/>
        <v>0</v>
      </c>
      <c r="Q11">
        <f t="shared" si="3"/>
        <v>0</v>
      </c>
    </row>
    <row r="12" spans="1:19" ht="29.1" customHeight="1">
      <c r="A12" s="187">
        <v>7</v>
      </c>
      <c r="B12" s="430"/>
      <c r="C12" s="431"/>
      <c r="D12" s="143"/>
      <c r="E12" s="144"/>
      <c r="F12" s="144"/>
      <c r="G12" s="144"/>
      <c r="H12" s="144"/>
      <c r="I12" s="144"/>
      <c r="J12" s="144"/>
      <c r="K12" s="144"/>
      <c r="L12" s="144"/>
      <c r="M12" s="434"/>
      <c r="N12" s="434"/>
      <c r="O12">
        <f t="shared" si="1"/>
        <v>0</v>
      </c>
      <c r="P12">
        <f t="shared" si="2"/>
        <v>0</v>
      </c>
      <c r="Q12">
        <f t="shared" si="3"/>
        <v>0</v>
      </c>
    </row>
    <row r="13" spans="1:19" ht="29.1" customHeight="1">
      <c r="A13" s="187">
        <v>8</v>
      </c>
      <c r="B13" s="430"/>
      <c r="C13" s="431"/>
      <c r="D13" s="143"/>
      <c r="E13" s="144"/>
      <c r="F13" s="144"/>
      <c r="G13" s="144"/>
      <c r="H13" s="144"/>
      <c r="I13" s="144"/>
      <c r="J13" s="144"/>
      <c r="K13" s="144"/>
      <c r="L13" s="144"/>
      <c r="M13" s="434"/>
      <c r="N13" s="434"/>
      <c r="O13">
        <f t="shared" si="1"/>
        <v>0</v>
      </c>
      <c r="P13">
        <f t="shared" si="2"/>
        <v>0</v>
      </c>
      <c r="Q13">
        <f t="shared" si="3"/>
        <v>0</v>
      </c>
    </row>
    <row r="14" spans="1:19" ht="29.1" customHeight="1">
      <c r="A14" s="187">
        <v>9</v>
      </c>
      <c r="B14" s="430"/>
      <c r="C14" s="431"/>
      <c r="D14" s="143"/>
      <c r="E14" s="144"/>
      <c r="F14" s="144"/>
      <c r="G14" s="144"/>
      <c r="H14" s="144"/>
      <c r="I14" s="144"/>
      <c r="J14" s="144"/>
      <c r="K14" s="144"/>
      <c r="L14" s="144"/>
      <c r="M14" s="434"/>
      <c r="N14" s="434"/>
      <c r="O14">
        <f t="shared" si="1"/>
        <v>0</v>
      </c>
      <c r="P14">
        <f t="shared" si="2"/>
        <v>0</v>
      </c>
      <c r="Q14">
        <f t="shared" si="3"/>
        <v>0</v>
      </c>
    </row>
    <row r="15" spans="1:19" ht="29.1" customHeight="1">
      <c r="A15" s="187">
        <v>10</v>
      </c>
      <c r="B15" s="430"/>
      <c r="C15" s="431"/>
      <c r="D15" s="143"/>
      <c r="E15" s="144"/>
      <c r="F15" s="144"/>
      <c r="G15" s="144"/>
      <c r="H15" s="144"/>
      <c r="I15" s="144"/>
      <c r="J15" s="144"/>
      <c r="K15" s="144"/>
      <c r="L15" s="144"/>
      <c r="M15" s="434"/>
      <c r="N15" s="434"/>
      <c r="O15">
        <f t="shared" si="1"/>
        <v>0</v>
      </c>
      <c r="P15">
        <f t="shared" si="2"/>
        <v>0</v>
      </c>
      <c r="Q15">
        <f t="shared" si="3"/>
        <v>0</v>
      </c>
    </row>
    <row r="16" spans="1:19" ht="29.1" customHeight="1">
      <c r="A16" s="187">
        <v>11</v>
      </c>
      <c r="B16" s="430"/>
      <c r="C16" s="431"/>
      <c r="D16" s="143"/>
      <c r="E16" s="144"/>
      <c r="F16" s="144"/>
      <c r="G16" s="144"/>
      <c r="H16" s="144"/>
      <c r="I16" s="144"/>
      <c r="J16" s="144"/>
      <c r="K16" s="144"/>
      <c r="L16" s="144"/>
      <c r="M16" s="434"/>
      <c r="N16" s="434"/>
      <c r="O16">
        <f t="shared" si="1"/>
        <v>0</v>
      </c>
      <c r="P16">
        <f t="shared" si="2"/>
        <v>0</v>
      </c>
      <c r="Q16">
        <f t="shared" si="3"/>
        <v>0</v>
      </c>
    </row>
    <row r="17" spans="1:17" ht="29.1" customHeight="1">
      <c r="A17" s="187">
        <v>12</v>
      </c>
      <c r="B17" s="430"/>
      <c r="C17" s="431"/>
      <c r="D17" s="143"/>
      <c r="E17" s="144"/>
      <c r="F17" s="144"/>
      <c r="G17" s="144"/>
      <c r="H17" s="144"/>
      <c r="I17" s="144"/>
      <c r="J17" s="144"/>
      <c r="K17" s="144"/>
      <c r="L17" s="144"/>
      <c r="M17" s="434"/>
      <c r="N17" s="434"/>
      <c r="O17">
        <f t="shared" si="1"/>
        <v>0</v>
      </c>
      <c r="P17">
        <f t="shared" si="2"/>
        <v>0</v>
      </c>
      <c r="Q17">
        <f t="shared" si="3"/>
        <v>0</v>
      </c>
    </row>
    <row r="18" spans="1:17" ht="29.1" customHeight="1">
      <c r="A18" s="187">
        <v>13</v>
      </c>
      <c r="B18" s="430"/>
      <c r="C18" s="431"/>
      <c r="D18" s="143"/>
      <c r="E18" s="144"/>
      <c r="F18" s="144"/>
      <c r="G18" s="144"/>
      <c r="H18" s="144"/>
      <c r="I18" s="144"/>
      <c r="J18" s="144"/>
      <c r="K18" s="144"/>
      <c r="L18" s="144"/>
      <c r="M18" s="434"/>
      <c r="N18" s="434"/>
      <c r="O18">
        <f t="shared" si="1"/>
        <v>0</v>
      </c>
      <c r="P18">
        <f t="shared" si="2"/>
        <v>0</v>
      </c>
      <c r="Q18">
        <f t="shared" si="3"/>
        <v>0</v>
      </c>
    </row>
    <row r="19" spans="1:17" ht="29.1" customHeight="1">
      <c r="A19" s="187">
        <v>14</v>
      </c>
      <c r="B19" s="430"/>
      <c r="C19" s="431"/>
      <c r="D19" s="143"/>
      <c r="E19" s="144"/>
      <c r="F19" s="144"/>
      <c r="G19" s="144"/>
      <c r="H19" s="144"/>
      <c r="I19" s="144"/>
      <c r="J19" s="144"/>
      <c r="K19" s="144"/>
      <c r="L19" s="144"/>
      <c r="M19" s="434"/>
      <c r="N19" s="434"/>
      <c r="O19">
        <f t="shared" si="1"/>
        <v>0</v>
      </c>
      <c r="P19">
        <f t="shared" si="2"/>
        <v>0</v>
      </c>
      <c r="Q19">
        <f t="shared" si="3"/>
        <v>0</v>
      </c>
    </row>
    <row r="20" spans="1:17" ht="29.1" customHeight="1">
      <c r="A20" s="187">
        <v>15</v>
      </c>
      <c r="B20" s="430"/>
      <c r="C20" s="431"/>
      <c r="D20" s="143"/>
      <c r="E20" s="144"/>
      <c r="F20" s="144"/>
      <c r="G20" s="144"/>
      <c r="H20" s="144"/>
      <c r="I20" s="144"/>
      <c r="J20" s="144"/>
      <c r="K20" s="144"/>
      <c r="L20" s="144"/>
      <c r="M20" s="434"/>
      <c r="N20" s="434"/>
      <c r="O20">
        <f t="shared" si="1"/>
        <v>0</v>
      </c>
      <c r="P20">
        <f t="shared" si="2"/>
        <v>0</v>
      </c>
      <c r="Q20">
        <f t="shared" si="3"/>
        <v>0</v>
      </c>
    </row>
    <row r="21" spans="1:17" ht="29.1" customHeight="1">
      <c r="A21" s="187">
        <v>16</v>
      </c>
      <c r="B21" s="430"/>
      <c r="C21" s="431"/>
      <c r="D21" s="143"/>
      <c r="E21" s="144"/>
      <c r="F21" s="144"/>
      <c r="G21" s="144"/>
      <c r="H21" s="144"/>
      <c r="I21" s="144"/>
      <c r="J21" s="144"/>
      <c r="K21" s="144"/>
      <c r="L21" s="144"/>
      <c r="M21" s="434"/>
      <c r="N21" s="434"/>
      <c r="O21">
        <f t="shared" si="1"/>
        <v>0</v>
      </c>
      <c r="P21">
        <f t="shared" si="2"/>
        <v>0</v>
      </c>
      <c r="Q21">
        <f t="shared" si="3"/>
        <v>0</v>
      </c>
    </row>
    <row r="22" spans="1:17" ht="29.1" customHeight="1">
      <c r="A22" s="187">
        <v>17</v>
      </c>
      <c r="B22" s="430"/>
      <c r="C22" s="431"/>
      <c r="D22" s="143"/>
      <c r="E22" s="144"/>
      <c r="F22" s="144"/>
      <c r="G22" s="144"/>
      <c r="H22" s="144"/>
      <c r="I22" s="144"/>
      <c r="J22" s="144"/>
      <c r="K22" s="144"/>
      <c r="L22" s="144"/>
      <c r="M22" s="434"/>
      <c r="N22" s="434"/>
      <c r="O22">
        <f t="shared" si="1"/>
        <v>0</v>
      </c>
      <c r="P22">
        <f t="shared" si="2"/>
        <v>0</v>
      </c>
      <c r="Q22">
        <f t="shared" si="3"/>
        <v>0</v>
      </c>
    </row>
    <row r="23" spans="1:17" ht="29.1" customHeight="1">
      <c r="A23" s="187">
        <v>18</v>
      </c>
      <c r="B23" s="430"/>
      <c r="C23" s="431"/>
      <c r="D23" s="143"/>
      <c r="E23" s="144"/>
      <c r="F23" s="144"/>
      <c r="G23" s="144"/>
      <c r="H23" s="144"/>
      <c r="I23" s="144"/>
      <c r="J23" s="144"/>
      <c r="K23" s="144"/>
      <c r="L23" s="144"/>
      <c r="M23" s="434"/>
      <c r="N23" s="434"/>
      <c r="O23">
        <f t="shared" si="1"/>
        <v>0</v>
      </c>
      <c r="P23">
        <f t="shared" si="2"/>
        <v>0</v>
      </c>
      <c r="Q23">
        <f t="shared" si="3"/>
        <v>0</v>
      </c>
    </row>
    <row r="24" spans="1:17" ht="29.1" customHeight="1">
      <c r="A24" s="187">
        <v>19</v>
      </c>
      <c r="B24" s="430"/>
      <c r="C24" s="431"/>
      <c r="D24" s="143"/>
      <c r="E24" s="144"/>
      <c r="F24" s="144"/>
      <c r="G24" s="144"/>
      <c r="H24" s="144"/>
      <c r="I24" s="144"/>
      <c r="J24" s="144"/>
      <c r="K24" s="144"/>
      <c r="L24" s="144"/>
      <c r="M24" s="434"/>
      <c r="N24" s="434"/>
      <c r="O24">
        <f t="shared" si="1"/>
        <v>0</v>
      </c>
      <c r="P24">
        <f t="shared" si="2"/>
        <v>0</v>
      </c>
      <c r="Q24">
        <f t="shared" si="3"/>
        <v>0</v>
      </c>
    </row>
    <row r="25" spans="1:17" ht="29.1" customHeight="1">
      <c r="A25" s="187">
        <v>20</v>
      </c>
      <c r="B25" s="430"/>
      <c r="C25" s="431"/>
      <c r="D25" s="143"/>
      <c r="E25" s="144"/>
      <c r="F25" s="144"/>
      <c r="G25" s="144"/>
      <c r="H25" s="144"/>
      <c r="I25" s="144"/>
      <c r="J25" s="144"/>
      <c r="K25" s="144"/>
      <c r="L25" s="144"/>
      <c r="M25" s="434"/>
      <c r="N25" s="434"/>
      <c r="O25">
        <f t="shared" si="1"/>
        <v>0</v>
      </c>
      <c r="P25">
        <f t="shared" si="2"/>
        <v>0</v>
      </c>
      <c r="Q25">
        <f t="shared" si="3"/>
        <v>0</v>
      </c>
    </row>
    <row r="26" spans="1:17" ht="29.1" customHeight="1">
      <c r="A26" s="187">
        <v>21</v>
      </c>
      <c r="B26" s="430"/>
      <c r="C26" s="431"/>
      <c r="D26" s="143"/>
      <c r="E26" s="144"/>
      <c r="F26" s="144"/>
      <c r="G26" s="144"/>
      <c r="H26" s="144"/>
      <c r="I26" s="144"/>
      <c r="J26" s="144"/>
      <c r="K26" s="144"/>
      <c r="L26" s="144"/>
      <c r="M26" s="434"/>
      <c r="N26" s="434"/>
      <c r="O26">
        <f t="shared" si="1"/>
        <v>0</v>
      </c>
      <c r="P26">
        <f t="shared" si="2"/>
        <v>0</v>
      </c>
      <c r="Q26">
        <f t="shared" si="3"/>
        <v>0</v>
      </c>
    </row>
    <row r="27" spans="1:17" ht="29.1" customHeight="1">
      <c r="A27" s="187">
        <v>22</v>
      </c>
      <c r="B27" s="430"/>
      <c r="C27" s="431"/>
      <c r="D27" s="143"/>
      <c r="E27" s="144"/>
      <c r="F27" s="144"/>
      <c r="G27" s="144"/>
      <c r="H27" s="144"/>
      <c r="I27" s="144"/>
      <c r="J27" s="144"/>
      <c r="K27" s="144"/>
      <c r="L27" s="144"/>
      <c r="M27" s="434"/>
      <c r="N27" s="434"/>
      <c r="O27">
        <f t="shared" si="1"/>
        <v>0</v>
      </c>
      <c r="P27">
        <f t="shared" si="2"/>
        <v>0</v>
      </c>
      <c r="Q27">
        <f t="shared" si="3"/>
        <v>0</v>
      </c>
    </row>
    <row r="28" spans="1:17" ht="29.1" customHeight="1">
      <c r="A28" s="187">
        <v>23</v>
      </c>
      <c r="B28" s="430"/>
      <c r="C28" s="431"/>
      <c r="D28" s="143"/>
      <c r="E28" s="144"/>
      <c r="F28" s="144"/>
      <c r="G28" s="144"/>
      <c r="H28" s="144"/>
      <c r="I28" s="144"/>
      <c r="J28" s="144"/>
      <c r="K28" s="144"/>
      <c r="L28" s="144"/>
      <c r="M28" s="434"/>
      <c r="N28" s="434"/>
      <c r="O28">
        <f t="shared" si="1"/>
        <v>0</v>
      </c>
      <c r="P28">
        <f t="shared" si="2"/>
        <v>0</v>
      </c>
      <c r="Q28">
        <f t="shared" si="3"/>
        <v>0</v>
      </c>
    </row>
    <row r="29" spans="1:17" ht="29.1" customHeight="1">
      <c r="A29" s="187">
        <v>24</v>
      </c>
      <c r="B29" s="430"/>
      <c r="C29" s="431"/>
      <c r="D29" s="143"/>
      <c r="E29" s="144"/>
      <c r="F29" s="144"/>
      <c r="G29" s="144"/>
      <c r="H29" s="144"/>
      <c r="I29" s="144"/>
      <c r="J29" s="144"/>
      <c r="K29" s="144"/>
      <c r="L29" s="144"/>
      <c r="M29" s="434"/>
      <c r="N29" s="434"/>
      <c r="O29">
        <f t="shared" si="1"/>
        <v>0</v>
      </c>
      <c r="P29">
        <f t="shared" si="2"/>
        <v>0</v>
      </c>
      <c r="Q29">
        <f t="shared" si="3"/>
        <v>0</v>
      </c>
    </row>
    <row r="30" spans="1:17" ht="29.1" customHeight="1">
      <c r="A30" s="187">
        <v>25</v>
      </c>
      <c r="B30" s="430"/>
      <c r="C30" s="431"/>
      <c r="D30" s="143"/>
      <c r="E30" s="144"/>
      <c r="F30" s="144"/>
      <c r="G30" s="144"/>
      <c r="H30" s="144"/>
      <c r="I30" s="144"/>
      <c r="J30" s="144"/>
      <c r="K30" s="144"/>
      <c r="L30" s="144"/>
      <c r="M30" s="434"/>
      <c r="N30" s="434"/>
      <c r="O30">
        <f t="shared" si="1"/>
        <v>0</v>
      </c>
      <c r="P30">
        <f t="shared" si="2"/>
        <v>0</v>
      </c>
      <c r="Q30">
        <f t="shared" si="3"/>
        <v>0</v>
      </c>
    </row>
    <row r="31" spans="1:17" ht="29.1" customHeight="1">
      <c r="A31" s="187">
        <v>26</v>
      </c>
      <c r="B31" s="430"/>
      <c r="C31" s="431"/>
      <c r="D31" s="143"/>
      <c r="E31" s="144"/>
      <c r="F31" s="144"/>
      <c r="G31" s="144"/>
      <c r="H31" s="144"/>
      <c r="I31" s="144"/>
      <c r="J31" s="144"/>
      <c r="K31" s="144"/>
      <c r="L31" s="144"/>
      <c r="M31" s="434"/>
      <c r="N31" s="434"/>
      <c r="O31">
        <f t="shared" si="1"/>
        <v>0</v>
      </c>
      <c r="P31">
        <f t="shared" si="2"/>
        <v>0</v>
      </c>
      <c r="Q31">
        <f t="shared" si="3"/>
        <v>0</v>
      </c>
    </row>
    <row r="32" spans="1:17" ht="29.1" customHeight="1">
      <c r="A32" s="187">
        <v>27</v>
      </c>
      <c r="B32" s="430"/>
      <c r="C32" s="431"/>
      <c r="D32" s="143"/>
      <c r="E32" s="144"/>
      <c r="F32" s="144"/>
      <c r="G32" s="144"/>
      <c r="H32" s="144"/>
      <c r="I32" s="144"/>
      <c r="J32" s="144"/>
      <c r="K32" s="144"/>
      <c r="L32" s="144"/>
      <c r="M32" s="434"/>
      <c r="N32" s="434"/>
      <c r="O32">
        <f t="shared" si="1"/>
        <v>0</v>
      </c>
      <c r="P32">
        <f t="shared" si="2"/>
        <v>0</v>
      </c>
      <c r="Q32">
        <f t="shared" si="3"/>
        <v>0</v>
      </c>
    </row>
    <row r="33" spans="1:17" ht="29.1" customHeight="1">
      <c r="A33" s="187">
        <v>28</v>
      </c>
      <c r="B33" s="430"/>
      <c r="C33" s="431"/>
      <c r="D33" s="143"/>
      <c r="E33" s="144"/>
      <c r="F33" s="144"/>
      <c r="G33" s="144"/>
      <c r="H33" s="144"/>
      <c r="I33" s="144"/>
      <c r="J33" s="144"/>
      <c r="K33" s="144"/>
      <c r="L33" s="144"/>
      <c r="M33" s="434"/>
      <c r="N33" s="434"/>
      <c r="O33">
        <f t="shared" si="1"/>
        <v>0</v>
      </c>
      <c r="P33">
        <f t="shared" si="2"/>
        <v>0</v>
      </c>
      <c r="Q33">
        <f t="shared" si="3"/>
        <v>0</v>
      </c>
    </row>
    <row r="34" spans="1:17" ht="29.1" customHeight="1">
      <c r="A34" s="187">
        <v>29</v>
      </c>
      <c r="B34" s="430"/>
      <c r="C34" s="431"/>
      <c r="D34" s="143"/>
      <c r="E34" s="144"/>
      <c r="F34" s="144"/>
      <c r="G34" s="144"/>
      <c r="H34" s="144"/>
      <c r="I34" s="144"/>
      <c r="J34" s="144"/>
      <c r="K34" s="144"/>
      <c r="L34" s="144"/>
      <c r="M34" s="434"/>
      <c r="N34" s="434"/>
      <c r="O34">
        <f t="shared" si="1"/>
        <v>0</v>
      </c>
      <c r="P34">
        <f t="shared" si="2"/>
        <v>0</v>
      </c>
      <c r="Q34">
        <f t="shared" si="3"/>
        <v>0</v>
      </c>
    </row>
    <row r="35" spans="1:17" ht="29.1" customHeight="1">
      <c r="A35" s="187">
        <v>30</v>
      </c>
      <c r="B35" s="430"/>
      <c r="C35" s="431"/>
      <c r="D35" s="143"/>
      <c r="E35" s="144"/>
      <c r="F35" s="144"/>
      <c r="G35" s="144"/>
      <c r="H35" s="144"/>
      <c r="I35" s="144"/>
      <c r="J35" s="144"/>
      <c r="K35" s="144"/>
      <c r="L35" s="144"/>
      <c r="M35" s="434"/>
      <c r="N35" s="434"/>
      <c r="O35">
        <f t="shared" si="1"/>
        <v>0</v>
      </c>
      <c r="P35">
        <f t="shared" si="2"/>
        <v>0</v>
      </c>
      <c r="Q35">
        <f t="shared" si="3"/>
        <v>0</v>
      </c>
    </row>
    <row r="37" spans="1:17" ht="18" customHeight="1">
      <c r="A37" s="437" t="s">
        <v>172</v>
      </c>
      <c r="B37" s="437"/>
      <c r="C37" s="437"/>
      <c r="D37" s="437"/>
      <c r="E37" s="437"/>
      <c r="F37" s="437"/>
      <c r="G37" s="437"/>
      <c r="H37" s="437"/>
    </row>
    <row r="38" spans="1:17" ht="18" customHeight="1">
      <c r="A38" s="7"/>
      <c r="B38" s="15" t="str">
        <f t="shared" ref="B38:H38" si="4">F5</f>
        <v/>
      </c>
      <c r="C38" s="15" t="str">
        <f t="shared" si="4"/>
        <v/>
      </c>
      <c r="D38" s="15" t="str">
        <f t="shared" si="4"/>
        <v/>
      </c>
      <c r="E38" s="15" t="str">
        <f t="shared" si="4"/>
        <v/>
      </c>
      <c r="F38" s="15" t="str">
        <f t="shared" si="4"/>
        <v/>
      </c>
      <c r="G38" s="15" t="str">
        <f t="shared" si="4"/>
        <v/>
      </c>
      <c r="H38" s="15" t="str">
        <f t="shared" si="4"/>
        <v/>
      </c>
    </row>
    <row r="39" spans="1:17" ht="18" customHeight="1">
      <c r="A39" s="64" t="s">
        <v>16</v>
      </c>
      <c r="B39" s="6">
        <f>COUNTIFS(F6:F35, "〇", E6:E35, "大人")</f>
        <v>0</v>
      </c>
      <c r="C39" s="6">
        <f>COUNTIFS(G6:G35, "〇", E6:E35, "大人")</f>
        <v>0</v>
      </c>
      <c r="D39" s="6">
        <f>COUNTIFS(H6:H35, "〇", E6:E35, "大人")</f>
        <v>0</v>
      </c>
      <c r="E39" s="6">
        <f>COUNTIFS(I6:I35, "〇", E6:E35, "大人")</f>
        <v>0</v>
      </c>
      <c r="F39" s="6">
        <f>COUNTIFS(J6:J35, "〇", E6:E35, "大人")</f>
        <v>0</v>
      </c>
      <c r="G39" s="6">
        <f>COUNTIFS(K6:K35, "〇", E6:E35, "大人")</f>
        <v>0</v>
      </c>
      <c r="H39" s="6">
        <f>COUNTIFS(L6:L35, "〇", E6:E35, "大人")</f>
        <v>0</v>
      </c>
    </row>
    <row r="40" spans="1:17" ht="18" customHeight="1">
      <c r="A40" s="65" t="s">
        <v>15</v>
      </c>
      <c r="B40" s="6">
        <f>COUNTIFS(F6:F35, "〇", E6:E35, "学生")</f>
        <v>0</v>
      </c>
      <c r="C40" s="6">
        <f>COUNTIFS(G6:G35, "〇", E6:E35, "学生")</f>
        <v>0</v>
      </c>
      <c r="D40" s="6">
        <f>COUNTIFS(H6:H35, "〇", E6:E35, "学生")</f>
        <v>0</v>
      </c>
      <c r="E40" s="6">
        <f>COUNTIFS(I6:I35, "〇", E6:E35, "学生")</f>
        <v>0</v>
      </c>
      <c r="F40" s="6">
        <f>COUNTIFS(J6:J35, "〇", E6:E35, "学生")</f>
        <v>0</v>
      </c>
      <c r="G40" s="6">
        <f>COUNTIFS(K6:K35, "〇", E6:E35, "学生")</f>
        <v>0</v>
      </c>
      <c r="H40" s="6">
        <f>COUNTIFS(L6:L35, "〇", E6:E35, "学生")</f>
        <v>0</v>
      </c>
    </row>
  </sheetData>
  <sheetProtection sheet="1" objects="1" scenarios="1"/>
  <mergeCells count="68">
    <mergeCell ref="B5:C5"/>
    <mergeCell ref="M5:N5"/>
    <mergeCell ref="A1:C3"/>
    <mergeCell ref="D1:E1"/>
    <mergeCell ref="G1:N1"/>
    <mergeCell ref="D2:E3"/>
    <mergeCell ref="F2:F3"/>
    <mergeCell ref="B6:C6"/>
    <mergeCell ref="M6:N6"/>
    <mergeCell ref="B7:C7"/>
    <mergeCell ref="M7:N7"/>
    <mergeCell ref="B8:C8"/>
    <mergeCell ref="M8:N8"/>
    <mergeCell ref="B9:C9"/>
    <mergeCell ref="M9:N9"/>
    <mergeCell ref="B10:C10"/>
    <mergeCell ref="M10:N10"/>
    <mergeCell ref="B11:C11"/>
    <mergeCell ref="M11:N11"/>
    <mergeCell ref="B12:C12"/>
    <mergeCell ref="M12:N12"/>
    <mergeCell ref="B13:C13"/>
    <mergeCell ref="M13:N13"/>
    <mergeCell ref="B14:C14"/>
    <mergeCell ref="M14:N14"/>
    <mergeCell ref="B15:C15"/>
    <mergeCell ref="M15:N15"/>
    <mergeCell ref="B16:C16"/>
    <mergeCell ref="M16:N16"/>
    <mergeCell ref="B17:C17"/>
    <mergeCell ref="M17:N17"/>
    <mergeCell ref="B18:C18"/>
    <mergeCell ref="M18:N18"/>
    <mergeCell ref="B19:C19"/>
    <mergeCell ref="M19:N19"/>
    <mergeCell ref="B20:C20"/>
    <mergeCell ref="M20:N20"/>
    <mergeCell ref="B21:C21"/>
    <mergeCell ref="M21:N21"/>
    <mergeCell ref="B22:C22"/>
    <mergeCell ref="M22:N22"/>
    <mergeCell ref="B23:C23"/>
    <mergeCell ref="M23:N23"/>
    <mergeCell ref="B24:C24"/>
    <mergeCell ref="M24:N24"/>
    <mergeCell ref="B25:C25"/>
    <mergeCell ref="M25:N25"/>
    <mergeCell ref="B26:C26"/>
    <mergeCell ref="M26:N26"/>
    <mergeCell ref="B27:C27"/>
    <mergeCell ref="M27:N27"/>
    <mergeCell ref="B28:C28"/>
    <mergeCell ref="M28:N28"/>
    <mergeCell ref="B29:C29"/>
    <mergeCell ref="M29:N29"/>
    <mergeCell ref="B30:C30"/>
    <mergeCell ref="M30:N30"/>
    <mergeCell ref="B31:C31"/>
    <mergeCell ref="M31:N31"/>
    <mergeCell ref="B32:C32"/>
    <mergeCell ref="M32:N32"/>
    <mergeCell ref="A37:H37"/>
    <mergeCell ref="B33:C33"/>
    <mergeCell ref="M33:N33"/>
    <mergeCell ref="B34:C34"/>
    <mergeCell ref="M34:N34"/>
    <mergeCell ref="B35:C35"/>
    <mergeCell ref="M35:N35"/>
  </mergeCells>
  <phoneticPr fontId="1"/>
  <conditionalFormatting sqref="G1">
    <cfRule type="containsBlanks" dxfId="1" priority="2">
      <formula>LEN(TRIM(G1))=0</formula>
    </cfRule>
  </conditionalFormatting>
  <conditionalFormatting sqref="H2 J2:J3 L2:L3">
    <cfRule type="containsBlanks" dxfId="0" priority="1">
      <formula>LEN(TRIM(H2))=0</formula>
    </cfRule>
  </conditionalFormatting>
  <dataValidations count="2">
    <dataValidation type="list" allowBlank="1" showInputMessage="1" showErrorMessage="1" sqref="E6:E35" xr:uid="{F66FEA1E-5476-4FA5-B4E8-80EF7190B016}">
      <formula1>"大人,学生"</formula1>
    </dataValidation>
    <dataValidation type="list" allowBlank="1" showInputMessage="1" showErrorMessage="1" sqref="F6:L35" xr:uid="{E2A23634-7784-495C-95D9-3B11388471E1}">
      <formula1>"〇"</formula1>
    </dataValidation>
  </dataValidation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B053-973C-4461-8D0E-D98840525885}">
  <sheetPr>
    <tabColor rgb="FF0070C0"/>
    <pageSetUpPr fitToPage="1"/>
  </sheetPr>
  <dimension ref="A1:O51"/>
  <sheetViews>
    <sheetView tabSelected="1" view="pageBreakPreview" zoomScale="115" zoomScaleNormal="100" zoomScaleSheetLayoutView="115" workbookViewId="0">
      <selection activeCell="G9" sqref="G9:J9"/>
    </sheetView>
  </sheetViews>
  <sheetFormatPr defaultColWidth="6.25" defaultRowHeight="13.5"/>
  <cols>
    <col min="1" max="1" width="15.5" style="160" bestFit="1" customWidth="1"/>
    <col min="2" max="5" width="6.25" style="160" customWidth="1"/>
    <col min="6" max="10" width="10.125" style="160" customWidth="1"/>
    <col min="11" max="16384" width="6.25" style="160"/>
  </cols>
  <sheetData>
    <row r="1" spans="1:10" ht="16.899999999999999" customHeight="1">
      <c r="A1" s="398" t="s">
        <v>186</v>
      </c>
      <c r="B1" s="398"/>
      <c r="C1" s="398"/>
      <c r="D1" s="398"/>
      <c r="E1" s="398"/>
      <c r="F1" s="492"/>
      <c r="G1" s="493"/>
      <c r="H1" s="494"/>
      <c r="I1" s="495"/>
      <c r="J1" s="495"/>
    </row>
    <row r="2" spans="1:10" ht="37.5" customHeight="1">
      <c r="A2" s="398"/>
      <c r="B2" s="398"/>
      <c r="C2" s="398"/>
      <c r="D2" s="398"/>
      <c r="E2" s="398"/>
      <c r="F2" s="492"/>
      <c r="G2" s="164"/>
      <c r="H2" s="164"/>
      <c r="I2" s="164"/>
      <c r="J2" s="164"/>
    </row>
    <row r="3" spans="1:10" ht="27" customHeight="1">
      <c r="A3" s="398"/>
      <c r="B3" s="398"/>
      <c r="C3" s="398"/>
      <c r="D3" s="398"/>
      <c r="E3" s="398"/>
      <c r="F3" s="161" t="s">
        <v>187</v>
      </c>
      <c r="G3" s="212" t="s">
        <v>222</v>
      </c>
      <c r="H3" s="496" t="s">
        <v>223</v>
      </c>
      <c r="I3" s="161" t="s">
        <v>224</v>
      </c>
      <c r="J3" s="161" t="s">
        <v>225</v>
      </c>
    </row>
    <row r="4" spans="1:10" ht="37.5" customHeight="1">
      <c r="A4" s="398"/>
      <c r="B4" s="398"/>
      <c r="C4" s="398"/>
      <c r="D4" s="398"/>
      <c r="E4" s="398"/>
      <c r="F4" s="162"/>
      <c r="G4" s="162"/>
      <c r="H4" s="162"/>
      <c r="I4" s="162"/>
      <c r="J4" s="162"/>
    </row>
    <row r="5" spans="1:10" ht="13.5" customHeight="1">
      <c r="A5" s="163"/>
      <c r="B5" s="164"/>
      <c r="C5" s="164"/>
      <c r="D5" s="164"/>
      <c r="E5" s="164"/>
      <c r="F5" s="164"/>
    </row>
    <row r="6" spans="1:10" ht="37.5" customHeight="1">
      <c r="A6" s="185" t="s">
        <v>188</v>
      </c>
      <c r="B6" s="404" t="str">
        <f>IF('利用団体票 '!C11="","",'利用団体票 '!C11)</f>
        <v/>
      </c>
      <c r="C6" s="405"/>
      <c r="D6" s="405"/>
      <c r="E6" s="405"/>
      <c r="F6" s="406"/>
      <c r="G6" s="170" t="s">
        <v>189</v>
      </c>
      <c r="H6" s="407"/>
      <c r="I6" s="408"/>
      <c r="J6" s="409"/>
    </row>
    <row r="7" spans="1:10" ht="18.75" customHeight="1">
      <c r="A7" s="394" t="s">
        <v>141</v>
      </c>
      <c r="B7" s="194" t="s">
        <v>1</v>
      </c>
      <c r="C7" s="195">
        <f>IF('利用団体票 '!D14="","",'利用団体票 '!D14)</f>
        <v>0</v>
      </c>
      <c r="D7" s="196">
        <f>IF('利用団体票 '!E14="","",'利用団体票 '!E14)</f>
        <v>0</v>
      </c>
      <c r="E7" s="197">
        <f>IF('利用団体票 '!F14="","",'利用団体票 '!F14)</f>
        <v>0</v>
      </c>
      <c r="F7" s="198" t="str">
        <f>IF('利用団体票 '!G14="","",'利用団体票 '!G14)</f>
        <v>( 　　)</v>
      </c>
      <c r="G7" s="400" t="s">
        <v>190</v>
      </c>
      <c r="H7" s="390"/>
      <c r="I7" s="391"/>
      <c r="J7" s="396"/>
    </row>
    <row r="8" spans="1:10" ht="18.75" customHeight="1">
      <c r="A8" s="395"/>
      <c r="B8" s="402" t="s">
        <v>199</v>
      </c>
      <c r="C8" s="403"/>
      <c r="D8" s="199">
        <f>IF('利用団体票 '!I14="","",'利用団体票 '!I14)</f>
        <v>0</v>
      </c>
      <c r="E8" s="200">
        <f>IF('利用団体票 '!J14="","",'利用団体票 '!J14)</f>
        <v>0</v>
      </c>
      <c r="F8" s="201" t="str">
        <f>IF('利用団体票 '!K14="","",'利用団体票 '!K14)</f>
        <v>( 　　)</v>
      </c>
      <c r="G8" s="401"/>
      <c r="H8" s="392"/>
      <c r="I8" s="393"/>
      <c r="J8" s="397"/>
    </row>
    <row r="9" spans="1:10" ht="18.75" customHeight="1">
      <c r="A9" s="394" t="s">
        <v>191</v>
      </c>
      <c r="B9" s="410" t="s">
        <v>192</v>
      </c>
      <c r="C9" s="390"/>
      <c r="D9" s="391"/>
      <c r="E9" s="391"/>
      <c r="F9" s="391"/>
      <c r="G9" s="384" t="s">
        <v>193</v>
      </c>
      <c r="H9" s="384"/>
      <c r="I9" s="384"/>
      <c r="J9" s="385"/>
    </row>
    <row r="10" spans="1:10" ht="18.75" customHeight="1">
      <c r="A10" s="395"/>
      <c r="B10" s="411"/>
      <c r="C10" s="392"/>
      <c r="D10" s="393"/>
      <c r="E10" s="393"/>
      <c r="F10" s="393"/>
      <c r="G10" s="386" t="s">
        <v>205</v>
      </c>
      <c r="H10" s="386"/>
      <c r="I10" s="386"/>
      <c r="J10" s="387"/>
    </row>
    <row r="11" spans="1:10" ht="22.5" customHeight="1">
      <c r="A11" s="388" t="s">
        <v>198</v>
      </c>
      <c r="B11" s="389"/>
      <c r="C11" s="389"/>
      <c r="D11" s="389"/>
      <c r="E11" s="389"/>
      <c r="F11" s="389"/>
      <c r="G11" s="165"/>
      <c r="H11" s="166" t="s">
        <v>194</v>
      </c>
      <c r="I11" s="165"/>
      <c r="J11" s="167" t="s">
        <v>195</v>
      </c>
    </row>
    <row r="12" spans="1:10" ht="18.75" customHeight="1">
      <c r="A12" s="160" t="s">
        <v>196</v>
      </c>
      <c r="B12" s="168"/>
      <c r="C12" s="168"/>
      <c r="D12" s="168"/>
      <c r="E12" s="168"/>
      <c r="F12" s="168"/>
      <c r="G12" s="168"/>
      <c r="H12" s="168"/>
      <c r="I12" s="168"/>
      <c r="J12" s="168"/>
    </row>
    <row r="13" spans="1:10" ht="18.75" customHeight="1">
      <c r="A13" s="169"/>
      <c r="B13" s="160" t="s">
        <v>201</v>
      </c>
      <c r="G13" s="168"/>
      <c r="H13" s="168"/>
      <c r="I13" s="168"/>
      <c r="J13" s="168"/>
    </row>
    <row r="14" spans="1:10" ht="18.75" customHeight="1">
      <c r="A14" s="169"/>
      <c r="B14" s="160" t="s">
        <v>202</v>
      </c>
      <c r="G14" s="168"/>
      <c r="H14" s="168"/>
      <c r="I14" s="168"/>
      <c r="J14" s="168"/>
    </row>
    <row r="15" spans="1:10" ht="18.75" customHeight="1">
      <c r="A15" s="168"/>
      <c r="B15" s="399" t="s">
        <v>203</v>
      </c>
      <c r="C15" s="399"/>
      <c r="D15" s="399"/>
      <c r="E15" s="399"/>
      <c r="F15" s="399"/>
      <c r="G15" s="399"/>
      <c r="H15" s="399"/>
      <c r="I15" s="399"/>
      <c r="J15" s="399"/>
    </row>
    <row r="16" spans="1:10" ht="18.75" customHeight="1">
      <c r="A16" s="168"/>
      <c r="B16" s="399"/>
      <c r="C16" s="399"/>
      <c r="D16" s="399"/>
      <c r="E16" s="399"/>
      <c r="F16" s="399"/>
      <c r="G16" s="399"/>
      <c r="H16" s="399"/>
      <c r="I16" s="399"/>
      <c r="J16" s="399"/>
    </row>
    <row r="17" spans="1:10" ht="18.75" customHeight="1">
      <c r="A17" s="380" t="s">
        <v>197</v>
      </c>
      <c r="B17" s="380"/>
      <c r="C17" s="381" t="s">
        <v>200</v>
      </c>
      <c r="D17" s="382"/>
      <c r="E17" s="382"/>
      <c r="F17" s="382"/>
      <c r="G17" s="382"/>
      <c r="H17" s="382"/>
      <c r="I17" s="382"/>
      <c r="J17" s="383"/>
    </row>
    <row r="18" spans="1:10" ht="37.5" customHeight="1">
      <c r="A18" s="377"/>
      <c r="B18" s="378"/>
      <c r="C18" s="377"/>
      <c r="D18" s="379"/>
      <c r="E18" s="379"/>
      <c r="F18" s="379"/>
      <c r="G18" s="379"/>
      <c r="H18" s="379"/>
      <c r="I18" s="379"/>
      <c r="J18" s="378"/>
    </row>
    <row r="19" spans="1:10" ht="37.5" customHeight="1">
      <c r="A19" s="377"/>
      <c r="B19" s="378"/>
      <c r="C19" s="377"/>
      <c r="D19" s="379"/>
      <c r="E19" s="379"/>
      <c r="F19" s="379"/>
      <c r="G19" s="379"/>
      <c r="H19" s="379"/>
      <c r="I19" s="379"/>
      <c r="J19" s="378"/>
    </row>
    <row r="20" spans="1:10" ht="37.5" customHeight="1">
      <c r="A20" s="377"/>
      <c r="B20" s="378"/>
      <c r="C20" s="377"/>
      <c r="D20" s="379"/>
      <c r="E20" s="379"/>
      <c r="F20" s="379"/>
      <c r="G20" s="379"/>
      <c r="H20" s="379"/>
      <c r="I20" s="379"/>
      <c r="J20" s="378"/>
    </row>
    <row r="21" spans="1:10" ht="37.5" customHeight="1">
      <c r="A21" s="377"/>
      <c r="B21" s="378"/>
      <c r="C21" s="377"/>
      <c r="D21" s="379"/>
      <c r="E21" s="379"/>
      <c r="F21" s="379"/>
      <c r="G21" s="379"/>
      <c r="H21" s="379"/>
      <c r="I21" s="379"/>
      <c r="J21" s="378"/>
    </row>
    <row r="22" spans="1:10" ht="37.5" customHeight="1">
      <c r="A22" s="377"/>
      <c r="B22" s="378"/>
      <c r="C22" s="377"/>
      <c r="D22" s="379"/>
      <c r="E22" s="379"/>
      <c r="F22" s="379"/>
      <c r="G22" s="379"/>
      <c r="H22" s="379"/>
      <c r="I22" s="379"/>
      <c r="J22" s="378"/>
    </row>
    <row r="23" spans="1:10" ht="37.5" customHeight="1">
      <c r="A23" s="377"/>
      <c r="B23" s="378"/>
      <c r="C23" s="377"/>
      <c r="D23" s="379"/>
      <c r="E23" s="379"/>
      <c r="F23" s="379"/>
      <c r="G23" s="379"/>
      <c r="H23" s="379"/>
      <c r="I23" s="379"/>
      <c r="J23" s="378"/>
    </row>
    <row r="24" spans="1:10" ht="37.5" customHeight="1">
      <c r="A24" s="377"/>
      <c r="B24" s="378"/>
      <c r="C24" s="377"/>
      <c r="D24" s="379"/>
      <c r="E24" s="379"/>
      <c r="F24" s="379"/>
      <c r="G24" s="379"/>
      <c r="H24" s="379"/>
      <c r="I24" s="379"/>
      <c r="J24" s="378"/>
    </row>
    <row r="25" spans="1:10" ht="37.5" customHeight="1">
      <c r="A25" s="377"/>
      <c r="B25" s="378"/>
      <c r="C25" s="377"/>
      <c r="D25" s="379"/>
      <c r="E25" s="379"/>
      <c r="F25" s="379"/>
      <c r="G25" s="379"/>
      <c r="H25" s="379"/>
      <c r="I25" s="379"/>
      <c r="J25" s="378"/>
    </row>
    <row r="51" spans="15:15">
      <c r="O51" s="160" t="b">
        <v>0</v>
      </c>
    </row>
  </sheetData>
  <protectedRanges>
    <protectedRange sqref="B6:F8" name="範囲1"/>
  </protectedRanges>
  <mergeCells count="33">
    <mergeCell ref="A1:E4"/>
    <mergeCell ref="A7:A8"/>
    <mergeCell ref="H7:J8"/>
    <mergeCell ref="B15:J16"/>
    <mergeCell ref="C24:J24"/>
    <mergeCell ref="G7:G8"/>
    <mergeCell ref="B8:C8"/>
    <mergeCell ref="H1:J1"/>
    <mergeCell ref="B6:F6"/>
    <mergeCell ref="H6:J6"/>
    <mergeCell ref="A19:B19"/>
    <mergeCell ref="A20:B20"/>
    <mergeCell ref="A21:B21"/>
    <mergeCell ref="A22:B22"/>
    <mergeCell ref="A9:A10"/>
    <mergeCell ref="B9:B10"/>
    <mergeCell ref="G9:J9"/>
    <mergeCell ref="G10:J10"/>
    <mergeCell ref="A11:F11"/>
    <mergeCell ref="C9:F10"/>
    <mergeCell ref="A23:B23"/>
    <mergeCell ref="A24:B24"/>
    <mergeCell ref="A25:B25"/>
    <mergeCell ref="C25:J25"/>
    <mergeCell ref="A17:B17"/>
    <mergeCell ref="C21:J21"/>
    <mergeCell ref="C20:J20"/>
    <mergeCell ref="C22:J22"/>
    <mergeCell ref="C23:J23"/>
    <mergeCell ref="C17:J17"/>
    <mergeCell ref="C18:J18"/>
    <mergeCell ref="C19:J19"/>
    <mergeCell ref="A18:B18"/>
  </mergeCells>
  <phoneticPr fontId="1"/>
  <conditionalFormatting sqref="H11 B13:F14">
    <cfRule type="expression" dxfId="17" priority="6">
      <formula>#REF!=TRUE</formula>
    </cfRule>
  </conditionalFormatting>
  <conditionalFormatting sqref="J11">
    <cfRule type="expression" dxfId="16" priority="7">
      <formula>#REF!=TRUE</formula>
    </cfRule>
  </conditionalFormatting>
  <dataValidations count="1">
    <dataValidation type="list" allowBlank="1" showInputMessage="1" showErrorMessage="1" sqref="G10:J10" xr:uid="{65699BE0-CC4F-4BBA-9C39-7EC654AF924B}">
      <formula1>"養護教諭・看護師・教諭・その他,養護教諭,看護師,教諭,その他"</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9" r:id="rId4" name="Check Box 9">
              <controlPr defaultSize="0" autoFill="0" autoLine="0" autoPict="0">
                <anchor moveWithCells="1">
                  <from>
                    <xdr:col>0</xdr:col>
                    <xdr:colOff>952500</xdr:colOff>
                    <xdr:row>11</xdr:row>
                    <xdr:rowOff>228600</xdr:rowOff>
                  </from>
                  <to>
                    <xdr:col>0</xdr:col>
                    <xdr:colOff>1181100</xdr:colOff>
                    <xdr:row>13</xdr:row>
                    <xdr:rowOff>0</xdr:rowOff>
                  </to>
                </anchor>
              </controlPr>
            </control>
          </mc:Choice>
        </mc:AlternateContent>
        <mc:AlternateContent xmlns:mc="http://schemas.openxmlformats.org/markup-compatibility/2006">
          <mc:Choice Requires="x14">
            <control shapeId="10250" r:id="rId5" name="Check Box 10">
              <controlPr defaultSize="0" autoFill="0" autoLine="0" autoPict="0">
                <anchor moveWithCells="1">
                  <from>
                    <xdr:col>0</xdr:col>
                    <xdr:colOff>962025</xdr:colOff>
                    <xdr:row>12</xdr:row>
                    <xdr:rowOff>238125</xdr:rowOff>
                  </from>
                  <to>
                    <xdr:col>1</xdr:col>
                    <xdr:colOff>9525</xdr:colOff>
                    <xdr:row>14</xdr:row>
                    <xdr:rowOff>9525</xdr:rowOff>
                  </to>
                </anchor>
              </controlPr>
            </control>
          </mc:Choice>
        </mc:AlternateContent>
        <mc:AlternateContent xmlns:mc="http://schemas.openxmlformats.org/markup-compatibility/2006">
          <mc:Choice Requires="x14">
            <control shapeId="10251" r:id="rId6" name="Check Box 11">
              <controlPr defaultSize="0" autoFill="0" autoLine="0" autoPict="0">
                <anchor moveWithCells="1">
                  <from>
                    <xdr:col>6</xdr:col>
                    <xdr:colOff>476250</xdr:colOff>
                    <xdr:row>10</xdr:row>
                    <xdr:rowOff>19050</xdr:rowOff>
                  </from>
                  <to>
                    <xdr:col>6</xdr:col>
                    <xdr:colOff>704850</xdr:colOff>
                    <xdr:row>10</xdr:row>
                    <xdr:rowOff>266700</xdr:rowOff>
                  </to>
                </anchor>
              </controlPr>
            </control>
          </mc:Choice>
        </mc:AlternateContent>
        <mc:AlternateContent xmlns:mc="http://schemas.openxmlformats.org/markup-compatibility/2006">
          <mc:Choice Requires="x14">
            <control shapeId="10252" r:id="rId7" name="Check Box 12">
              <controlPr defaultSize="0" autoFill="0" autoLine="0" autoPict="0">
                <anchor moveWithCells="1">
                  <from>
                    <xdr:col>8</xdr:col>
                    <xdr:colOff>485775</xdr:colOff>
                    <xdr:row>10</xdr:row>
                    <xdr:rowOff>19050</xdr:rowOff>
                  </from>
                  <to>
                    <xdr:col>8</xdr:col>
                    <xdr:colOff>714375</xdr:colOff>
                    <xdr:row>10</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0D3E-326E-4A3F-BFB0-3EFB62312700}">
  <sheetPr>
    <tabColor rgb="FFFFFF00"/>
  </sheetPr>
  <dimension ref="A2:AN256"/>
  <sheetViews>
    <sheetView view="pageBreakPreview" zoomScale="68" zoomScaleNormal="100" zoomScaleSheetLayoutView="100" workbookViewId="0">
      <pane ySplit="6" topLeftCell="A7" activePane="bottomLeft" state="frozen"/>
      <selection pane="bottomLeft" activeCell="G7" sqref="G7"/>
    </sheetView>
  </sheetViews>
  <sheetFormatPr defaultRowHeight="18.75"/>
  <cols>
    <col min="1" max="1" width="7.625" customWidth="1"/>
    <col min="2" max="4" width="10.625" customWidth="1"/>
    <col min="5" max="6" width="10.125" customWidth="1"/>
    <col min="7" max="13" width="9.125" customWidth="1"/>
    <col min="14" max="14" width="9" customWidth="1"/>
    <col min="15" max="15" width="2.75" bestFit="1" customWidth="1"/>
    <col min="16" max="16" width="9.375" bestFit="1" customWidth="1"/>
    <col min="17" max="17" width="11.375" bestFit="1" customWidth="1"/>
    <col min="18" max="20" width="7.5" bestFit="1" customWidth="1"/>
    <col min="21" max="21" width="5.5" bestFit="1" customWidth="1"/>
    <col min="22" max="22" width="4.125" customWidth="1"/>
    <col min="23" max="23" width="0.125" customWidth="1"/>
    <col min="24" max="24" width="3.625" bestFit="1" customWidth="1"/>
    <col min="25" max="25" width="11.375" bestFit="1" customWidth="1"/>
    <col min="26" max="26" width="3.625" bestFit="1" customWidth="1"/>
    <col min="27" max="27" width="8.25" bestFit="1" customWidth="1"/>
    <col min="28" max="29" width="3.625" bestFit="1" customWidth="1"/>
    <col min="30" max="33" width="2.75" bestFit="1" customWidth="1"/>
    <col min="34" max="34" width="9.125" bestFit="1" customWidth="1"/>
    <col min="35" max="39" width="5.5" bestFit="1" customWidth="1"/>
    <col min="40" max="41" width="9" customWidth="1"/>
  </cols>
  <sheetData>
    <row r="2" spans="1:40" ht="34.5" customHeight="1">
      <c r="A2" s="412" t="s">
        <v>183</v>
      </c>
      <c r="B2" s="413"/>
      <c r="C2" s="414"/>
      <c r="D2" s="421" t="s">
        <v>0</v>
      </c>
      <c r="E2" s="421"/>
      <c r="F2" s="186" t="s">
        <v>2</v>
      </c>
      <c r="G2" s="422"/>
      <c r="H2" s="423"/>
      <c r="I2" s="423"/>
      <c r="J2" s="423"/>
      <c r="K2" s="423"/>
      <c r="L2" s="423"/>
      <c r="M2" s="423"/>
      <c r="N2" s="424"/>
      <c r="Q2" s="5"/>
    </row>
    <row r="3" spans="1:40" ht="24.95" customHeight="1">
      <c r="A3" s="415"/>
      <c r="B3" s="416"/>
      <c r="C3" s="417"/>
      <c r="D3" s="425" t="s">
        <v>11</v>
      </c>
      <c r="E3" s="425"/>
      <c r="F3" s="426" t="s">
        <v>3</v>
      </c>
      <c r="G3" s="17" t="s">
        <v>1</v>
      </c>
      <c r="H3" s="140"/>
      <c r="I3" s="18" t="s">
        <v>7</v>
      </c>
      <c r="J3" s="140"/>
      <c r="K3" s="19" t="s">
        <v>4</v>
      </c>
      <c r="L3" s="142"/>
      <c r="M3" s="19" t="s">
        <v>5</v>
      </c>
      <c r="N3" s="20" t="str">
        <f>IF(OR(H3=0,J3=0,L3=0),"",DATE(H3+2018,J3,L3))</f>
        <v/>
      </c>
      <c r="O3" s="10"/>
      <c r="R3" t="s">
        <v>17</v>
      </c>
      <c r="Y3" t="s">
        <v>24</v>
      </c>
    </row>
    <row r="4" spans="1:40" ht="25.5" customHeight="1" thickBot="1">
      <c r="A4" s="418"/>
      <c r="B4" s="419"/>
      <c r="C4" s="420"/>
      <c r="D4" s="425"/>
      <c r="E4" s="425"/>
      <c r="F4" s="426"/>
      <c r="G4" s="12"/>
      <c r="H4" s="13"/>
      <c r="I4" s="13" t="s">
        <v>6</v>
      </c>
      <c r="J4" s="141"/>
      <c r="K4" s="13" t="s">
        <v>4</v>
      </c>
      <c r="L4" s="141"/>
      <c r="M4" s="13" t="s">
        <v>5</v>
      </c>
      <c r="N4" s="21" t="str">
        <f>IF(OR(H3=0,J4=0,L4=0),"",DATE(H3+2018,J4,L4))</f>
        <v/>
      </c>
      <c r="O4" s="10"/>
      <c r="Y4" t="s">
        <v>25</v>
      </c>
    </row>
    <row r="5" spans="1:40" ht="19.5" thickBot="1">
      <c r="A5" s="1"/>
      <c r="B5" s="1"/>
      <c r="C5" s="1"/>
      <c r="D5" s="1"/>
      <c r="E5" s="1"/>
      <c r="F5" s="1"/>
      <c r="G5" s="3"/>
      <c r="H5" s="3"/>
      <c r="I5" s="3"/>
      <c r="J5" s="3"/>
      <c r="K5" s="3"/>
      <c r="L5" s="3"/>
      <c r="M5" s="4"/>
      <c r="N5" s="3"/>
      <c r="Y5" t="s">
        <v>26</v>
      </c>
      <c r="AA5" s="427" t="s">
        <v>37</v>
      </c>
      <c r="AB5" s="428"/>
      <c r="AC5" s="428"/>
      <c r="AD5" s="428"/>
      <c r="AE5" s="428"/>
      <c r="AF5" s="428"/>
      <c r="AG5" s="429"/>
      <c r="AH5" s="427" t="s">
        <v>36</v>
      </c>
      <c r="AI5" s="428"/>
      <c r="AJ5" s="428"/>
      <c r="AK5" s="428"/>
      <c r="AL5" s="428"/>
      <c r="AM5" s="428"/>
      <c r="AN5" s="429"/>
    </row>
    <row r="6" spans="1:40">
      <c r="A6" s="187" t="s">
        <v>8</v>
      </c>
      <c r="B6" s="435" t="s">
        <v>9</v>
      </c>
      <c r="C6" s="436"/>
      <c r="D6" s="187" t="s">
        <v>13</v>
      </c>
      <c r="E6" s="435" t="s">
        <v>38</v>
      </c>
      <c r="F6" s="436"/>
      <c r="G6" s="15" t="str">
        <f>IF(COLUMN(G6)-COLUMN($G$6)+DATE($H$3+2018,$J$3,$L$3)&lt;=DATE($H$3+2018,$J$4,$L$4-1), COLUMN(G6)-COLUMN($G$6)+DATE($H$3+2018,$J$3,$L$3), "")</f>
        <v/>
      </c>
      <c r="H6" s="15" t="str">
        <f>IF(COLUMN(H6)-COLUMN($G$6)+DATE($H$3+2018,$J$3,$L$3)&lt;=DATE($H$3+2018,$J$4,$L$4-1), COLUMN(H6)-COLUMN($G$6)+DATE($H$3+2018,$J$3,$L$3), "")</f>
        <v/>
      </c>
      <c r="I6" s="15" t="str">
        <f t="shared" ref="I6:L6" si="0">IF(COLUMN(I6)-COLUMN($G$6)+DATE($H$3+2018,$J$3,$L$3)&lt;=DATE($H$3+2018,$J$4,$L$4-1), COLUMN(I6)-COLUMN($G$6)+DATE($H$3+2018,$J$3,$L$3), "")</f>
        <v/>
      </c>
      <c r="J6" s="15" t="str">
        <f t="shared" si="0"/>
        <v/>
      </c>
      <c r="K6" s="15" t="str">
        <f t="shared" si="0"/>
        <v/>
      </c>
      <c r="L6" s="15" t="str">
        <f t="shared" si="0"/>
        <v/>
      </c>
      <c r="M6" s="437" t="s">
        <v>10</v>
      </c>
      <c r="N6" s="437"/>
      <c r="P6" t="s">
        <v>29</v>
      </c>
      <c r="Q6" t="s">
        <v>25</v>
      </c>
      <c r="R6" t="s">
        <v>26</v>
      </c>
      <c r="S6" t="s">
        <v>27</v>
      </c>
      <c r="T6" t="s">
        <v>28</v>
      </c>
      <c r="U6" t="s">
        <v>15</v>
      </c>
      <c r="V6" t="s">
        <v>16</v>
      </c>
      <c r="Y6" t="s">
        <v>27</v>
      </c>
      <c r="AA6" s="32"/>
      <c r="AB6" s="28" t="str">
        <f t="shared" ref="AB6:AG6" si="1">G6</f>
        <v/>
      </c>
      <c r="AC6" s="28" t="str">
        <f t="shared" si="1"/>
        <v/>
      </c>
      <c r="AD6" s="28" t="str">
        <f t="shared" si="1"/>
        <v/>
      </c>
      <c r="AE6" s="28" t="str">
        <f t="shared" si="1"/>
        <v/>
      </c>
      <c r="AF6" s="28" t="str">
        <f t="shared" si="1"/>
        <v/>
      </c>
      <c r="AG6" s="33" t="str">
        <f t="shared" si="1"/>
        <v/>
      </c>
      <c r="AH6" s="29"/>
      <c r="AI6" s="16" t="s">
        <v>18</v>
      </c>
      <c r="AJ6" s="16" t="s">
        <v>19</v>
      </c>
      <c r="AK6" s="16" t="s">
        <v>20</v>
      </c>
      <c r="AL6" s="16" t="s">
        <v>21</v>
      </c>
      <c r="AM6" s="16" t="s">
        <v>22</v>
      </c>
      <c r="AN6" s="27" t="s">
        <v>23</v>
      </c>
    </row>
    <row r="7" spans="1:40" ht="29.1" customHeight="1">
      <c r="A7" s="187">
        <v>1</v>
      </c>
      <c r="B7" s="430"/>
      <c r="C7" s="431"/>
      <c r="D7" s="143"/>
      <c r="E7" s="432"/>
      <c r="F7" s="433"/>
      <c r="G7" s="144"/>
      <c r="H7" s="144"/>
      <c r="I7" s="144"/>
      <c r="J7" s="144"/>
      <c r="K7" s="144"/>
      <c r="L7" s="144"/>
      <c r="M7" s="434"/>
      <c r="N7" s="434"/>
      <c r="O7">
        <f t="shared" ref="O7:O70" si="2">COUNTIF(G7:L7,"〇")</f>
        <v>0</v>
      </c>
      <c r="P7">
        <f t="shared" ref="P7:P70" si="3">IF(E7="年少未満",O7,0)</f>
        <v>0</v>
      </c>
      <c r="Q7">
        <f t="shared" ref="Q7:Q70" si="4">IF(E7="年少～年長",O7,0)</f>
        <v>0</v>
      </c>
      <c r="R7">
        <f t="shared" ref="R7:R70" si="5">IF(E7="小学生",O7,0)</f>
        <v>0</v>
      </c>
      <c r="S7">
        <f t="shared" ref="S7:S70" si="6">IF(E7="中学生",O7,0)</f>
        <v>0</v>
      </c>
      <c r="T7">
        <f t="shared" ref="T7:T70" si="7">IF(E7="高校生",O7,0)</f>
        <v>0</v>
      </c>
      <c r="U7">
        <f t="shared" ref="U7:U70" si="8">IF(E7="学生",O7,0)</f>
        <v>0</v>
      </c>
      <c r="V7">
        <f t="shared" ref="V7:V70" si="9">IF(E7="大人",O7,0)</f>
        <v>0</v>
      </c>
      <c r="Y7" t="s">
        <v>28</v>
      </c>
      <c r="AA7" s="22" t="s">
        <v>29</v>
      </c>
      <c r="AB7" s="6">
        <f>COUNTIFS(G7:G256, "〇", E7:E256, "年少未満")</f>
        <v>0</v>
      </c>
      <c r="AC7" s="6">
        <f>COUNTIFS(H7:H256, "〇", E7:E256, "年少未満")</f>
        <v>0</v>
      </c>
      <c r="AD7" s="6">
        <f>COUNTIFS(I7:I256, "〇", E7:E256, "年少未満")</f>
        <v>0</v>
      </c>
      <c r="AE7" s="6">
        <f>COUNTIFS(J7:J256, "〇", E7:E256, "年少未満")</f>
        <v>0</v>
      </c>
      <c r="AF7" s="6">
        <f>COUNTIFS(K7:K256, "〇", E7:E256, "年少未満")</f>
        <v>0</v>
      </c>
      <c r="AG7" s="34">
        <f>COUNTIFS(L7:L256, "〇", E7:E256, "年少未満")</f>
        <v>0</v>
      </c>
      <c r="AH7" s="30" t="s">
        <v>29</v>
      </c>
      <c r="AI7" s="6">
        <f>COUNTIF(P7:P256,1)</f>
        <v>0</v>
      </c>
      <c r="AJ7" s="6">
        <f>COUNTIF(P7:P256,2)</f>
        <v>0</v>
      </c>
      <c r="AK7" s="6">
        <f>COUNTIF(P7:P256,3)</f>
        <v>0</v>
      </c>
      <c r="AL7" s="6">
        <f>COUNTIF(P7:P256,4)</f>
        <v>0</v>
      </c>
      <c r="AM7" s="6">
        <f>COUNTIF(P7:P256,5)</f>
        <v>0</v>
      </c>
      <c r="AN7" s="23">
        <f>COUNTIF(P7:P256,6)</f>
        <v>0</v>
      </c>
    </row>
    <row r="8" spans="1:40" ht="29.1" customHeight="1">
      <c r="A8" s="187">
        <v>2</v>
      </c>
      <c r="B8" s="430"/>
      <c r="C8" s="431"/>
      <c r="D8" s="143"/>
      <c r="E8" s="432"/>
      <c r="F8" s="433"/>
      <c r="G8" s="144"/>
      <c r="H8" s="144"/>
      <c r="I8" s="144"/>
      <c r="J8" s="144"/>
      <c r="K8" s="144"/>
      <c r="L8" s="144"/>
      <c r="M8" s="434"/>
      <c r="N8" s="434"/>
      <c r="O8">
        <f t="shared" si="2"/>
        <v>0</v>
      </c>
      <c r="P8">
        <f t="shared" si="3"/>
        <v>0</v>
      </c>
      <c r="Q8">
        <f t="shared" si="4"/>
        <v>0</v>
      </c>
      <c r="R8">
        <f t="shared" si="5"/>
        <v>0</v>
      </c>
      <c r="S8">
        <f t="shared" si="6"/>
        <v>0</v>
      </c>
      <c r="T8">
        <f t="shared" si="7"/>
        <v>0</v>
      </c>
      <c r="U8">
        <f t="shared" si="8"/>
        <v>0</v>
      </c>
      <c r="V8">
        <f t="shared" si="9"/>
        <v>0</v>
      </c>
      <c r="Y8" t="s">
        <v>15</v>
      </c>
      <c r="AA8" s="36" t="s">
        <v>25</v>
      </c>
      <c r="AB8" s="6">
        <f>COUNTIFS(G7:G256, "〇", E7:E256, "年少～年長")</f>
        <v>0</v>
      </c>
      <c r="AC8" s="6">
        <f>COUNTIFS(H7:H256, "〇", E7:E256, "年少～年長")</f>
        <v>0</v>
      </c>
      <c r="AD8" s="6">
        <f>COUNTIFS(I7:I256, "〇", E7:E256, "年少～年長")</f>
        <v>0</v>
      </c>
      <c r="AE8" s="6">
        <f>COUNTIFS(J7:J256, "〇", E7:E256, "年少～年長")</f>
        <v>0</v>
      </c>
      <c r="AF8" s="6">
        <f>COUNTIFS(K7:K256, "〇", E7:E256, "年少～年長")</f>
        <v>0</v>
      </c>
      <c r="AG8" s="34">
        <f>COUNTIFS(L7:L256, "〇", E7:E256, "年少～年長")</f>
        <v>0</v>
      </c>
      <c r="AH8" s="30" t="s">
        <v>25</v>
      </c>
      <c r="AI8" s="6">
        <f>COUNTIF(Q7:Q256,1)</f>
        <v>0</v>
      </c>
      <c r="AJ8" s="6">
        <f>COUNTIF(Q7:Q256,2)</f>
        <v>0</v>
      </c>
      <c r="AK8" s="6">
        <f>COUNTIF(Q7:Q256,3)</f>
        <v>0</v>
      </c>
      <c r="AL8" s="6">
        <f>COUNTIF(Q7:Q256,4)</f>
        <v>0</v>
      </c>
      <c r="AM8" s="6">
        <f>COUNTIF(Q7:Q256,5)</f>
        <v>0</v>
      </c>
      <c r="AN8" s="23">
        <f>COUNTIF(Q7:Q256,6)</f>
        <v>0</v>
      </c>
    </row>
    <row r="9" spans="1:40" ht="29.1" customHeight="1">
      <c r="A9" s="187">
        <v>3</v>
      </c>
      <c r="B9" s="430"/>
      <c r="C9" s="431"/>
      <c r="D9" s="143"/>
      <c r="E9" s="432"/>
      <c r="F9" s="433"/>
      <c r="G9" s="144"/>
      <c r="H9" s="144"/>
      <c r="I9" s="144"/>
      <c r="J9" s="144"/>
      <c r="K9" s="144"/>
      <c r="L9" s="144"/>
      <c r="M9" s="434"/>
      <c r="N9" s="434"/>
      <c r="O9">
        <f t="shared" si="2"/>
        <v>0</v>
      </c>
      <c r="P9">
        <f t="shared" si="3"/>
        <v>0</v>
      </c>
      <c r="Q9">
        <f t="shared" si="4"/>
        <v>0</v>
      </c>
      <c r="R9">
        <f t="shared" si="5"/>
        <v>0</v>
      </c>
      <c r="S9">
        <f t="shared" si="6"/>
        <v>0</v>
      </c>
      <c r="T9">
        <f t="shared" si="7"/>
        <v>0</v>
      </c>
      <c r="U9">
        <f t="shared" si="8"/>
        <v>0</v>
      </c>
      <c r="V9">
        <f t="shared" si="9"/>
        <v>0</v>
      </c>
      <c r="Y9" t="s">
        <v>16</v>
      </c>
      <c r="AA9" s="22" t="s">
        <v>26</v>
      </c>
      <c r="AB9" s="6">
        <f>COUNTIFS(G7:G256, "〇", E7:E256, "小学生")</f>
        <v>0</v>
      </c>
      <c r="AC9" s="6">
        <f>COUNTIFS(H7:H256, "〇", E7:E256, "小学生")</f>
        <v>0</v>
      </c>
      <c r="AD9" s="6">
        <f>COUNTIFS(I7:I256, "〇", E7:E256, "小学生")</f>
        <v>0</v>
      </c>
      <c r="AE9" s="6">
        <f>COUNTIFS(J7:J256, "〇", E7:E256, "小学生")</f>
        <v>0</v>
      </c>
      <c r="AF9" s="6">
        <f>COUNTIFS(K7:K256, "〇", E7:E256, "小学生")</f>
        <v>0</v>
      </c>
      <c r="AG9" s="34">
        <f>COUNTIFS(L7:L256, "〇", E7:E256, "小学生")</f>
        <v>0</v>
      </c>
      <c r="AH9" s="30" t="s">
        <v>26</v>
      </c>
      <c r="AI9" s="6">
        <f>COUNTIF(R7:R256,1)</f>
        <v>0</v>
      </c>
      <c r="AJ9" s="6">
        <f>COUNTIF(R7:R256,2)</f>
        <v>0</v>
      </c>
      <c r="AK9" s="6">
        <f>COUNTIF(R7:R256,3)</f>
        <v>0</v>
      </c>
      <c r="AL9" s="6">
        <f>COUNTIF(R7:R256,4)</f>
        <v>0</v>
      </c>
      <c r="AM9" s="6">
        <f>COUNTIF(R7:R256,5)</f>
        <v>0</v>
      </c>
      <c r="AN9" s="23">
        <f>COUNTIF(R7:R256,6)</f>
        <v>0</v>
      </c>
    </row>
    <row r="10" spans="1:40" ht="29.1" customHeight="1">
      <c r="A10" s="187">
        <v>4</v>
      </c>
      <c r="B10" s="430"/>
      <c r="C10" s="431"/>
      <c r="D10" s="143"/>
      <c r="E10" s="432"/>
      <c r="F10" s="433"/>
      <c r="G10" s="144"/>
      <c r="H10" s="144"/>
      <c r="I10" s="144"/>
      <c r="J10" s="144"/>
      <c r="K10" s="144"/>
      <c r="L10" s="144"/>
      <c r="M10" s="434"/>
      <c r="N10" s="434"/>
      <c r="O10">
        <f t="shared" si="2"/>
        <v>0</v>
      </c>
      <c r="P10">
        <f t="shared" si="3"/>
        <v>0</v>
      </c>
      <c r="Q10">
        <f t="shared" si="4"/>
        <v>0</v>
      </c>
      <c r="R10">
        <f t="shared" si="5"/>
        <v>0</v>
      </c>
      <c r="S10">
        <f t="shared" si="6"/>
        <v>0</v>
      </c>
      <c r="T10">
        <f t="shared" si="7"/>
        <v>0</v>
      </c>
      <c r="U10">
        <f t="shared" si="8"/>
        <v>0</v>
      </c>
      <c r="V10">
        <f t="shared" si="9"/>
        <v>0</v>
      </c>
      <c r="AA10" s="22" t="s">
        <v>27</v>
      </c>
      <c r="AB10" s="6">
        <f>COUNTIFS(G7:G256, "〇", E7:E256, "中学生")</f>
        <v>0</v>
      </c>
      <c r="AC10" s="6">
        <f>COUNTIFS(H7:H256, "〇", E7:E256, "中学生")</f>
        <v>0</v>
      </c>
      <c r="AD10" s="6">
        <f>COUNTIFS(I7:I256, "〇", E7:E256, "中学生")</f>
        <v>0</v>
      </c>
      <c r="AE10" s="6">
        <f>COUNTIFS(J7:J256, "〇", E7:E256, "中学生")</f>
        <v>0</v>
      </c>
      <c r="AF10" s="6">
        <f>COUNTIFS(K7:K256, "〇", E7:E256, "中学生")</f>
        <v>0</v>
      </c>
      <c r="AG10" s="34">
        <f>COUNTIFS(L7:L256, "〇", E7:E256, "中学生")</f>
        <v>0</v>
      </c>
      <c r="AH10" s="30" t="s">
        <v>27</v>
      </c>
      <c r="AI10" s="6">
        <f>COUNTIF(S7:S256,1)</f>
        <v>0</v>
      </c>
      <c r="AJ10" s="6">
        <f>COUNTIF(S7:S256,2)</f>
        <v>0</v>
      </c>
      <c r="AK10" s="6">
        <f>COUNTIF(S7:S256,3)</f>
        <v>0</v>
      </c>
      <c r="AL10" s="6">
        <f>COUNTIF(S7:S256,4)</f>
        <v>0</v>
      </c>
      <c r="AM10" s="6">
        <f>COUNTIF(S7:S256,5)</f>
        <v>0</v>
      </c>
      <c r="AN10" s="23">
        <f>COUNTIF(S7:S256,6)</f>
        <v>0</v>
      </c>
    </row>
    <row r="11" spans="1:40" ht="29.1" customHeight="1">
      <c r="A11" s="187">
        <v>5</v>
      </c>
      <c r="B11" s="430"/>
      <c r="C11" s="431"/>
      <c r="D11" s="143"/>
      <c r="E11" s="432"/>
      <c r="F11" s="433"/>
      <c r="G11" s="144"/>
      <c r="H11" s="144"/>
      <c r="I11" s="144"/>
      <c r="J11" s="144"/>
      <c r="K11" s="144"/>
      <c r="L11" s="144"/>
      <c r="M11" s="434"/>
      <c r="N11" s="434"/>
      <c r="O11">
        <f t="shared" si="2"/>
        <v>0</v>
      </c>
      <c r="P11">
        <f t="shared" si="3"/>
        <v>0</v>
      </c>
      <c r="Q11">
        <f t="shared" si="4"/>
        <v>0</v>
      </c>
      <c r="R11">
        <f t="shared" si="5"/>
        <v>0</v>
      </c>
      <c r="S11">
        <f t="shared" si="6"/>
        <v>0</v>
      </c>
      <c r="T11">
        <f t="shared" si="7"/>
        <v>0</v>
      </c>
      <c r="U11">
        <f t="shared" si="8"/>
        <v>0</v>
      </c>
      <c r="V11">
        <f t="shared" si="9"/>
        <v>0</v>
      </c>
      <c r="AA11" s="22" t="s">
        <v>28</v>
      </c>
      <c r="AB11" s="6">
        <f>COUNTIFS(G7:G256, "〇", E7:E256, "高校生")</f>
        <v>0</v>
      </c>
      <c r="AC11" s="6">
        <f>COUNTIFS(H7:H256, "〇", E7:E256, "高校生")</f>
        <v>0</v>
      </c>
      <c r="AD11" s="6">
        <f>COUNTIFS(I7:I256, "〇", E7:E256, "高校生")</f>
        <v>0</v>
      </c>
      <c r="AE11" s="6">
        <f>COUNTIFS(J7:J256, "〇", E7:E256, "高校生")</f>
        <v>0</v>
      </c>
      <c r="AF11" s="6">
        <f>COUNTIFS(K7:K256, "〇", E7:E256, "高校生")</f>
        <v>0</v>
      </c>
      <c r="AG11" s="34">
        <f>COUNTIFS(L7:L256, "〇", E7:E256, "高校生")</f>
        <v>0</v>
      </c>
      <c r="AH11" s="30" t="s">
        <v>28</v>
      </c>
      <c r="AI11" s="6">
        <f>COUNTIF(T7:T256,1)</f>
        <v>0</v>
      </c>
      <c r="AJ11" s="6">
        <f>COUNTIF(T7:T256,2)</f>
        <v>0</v>
      </c>
      <c r="AK11" s="6">
        <f>COUNTIF(T7:T256,3)</f>
        <v>0</v>
      </c>
      <c r="AL11" s="6">
        <f>COUNTIF(T7:T256,4)</f>
        <v>0</v>
      </c>
      <c r="AM11" s="6">
        <f>COUNTIF(T7:T256,5)</f>
        <v>0</v>
      </c>
      <c r="AN11" s="23">
        <f>COUNTIF(T7:T256,6)</f>
        <v>0</v>
      </c>
    </row>
    <row r="12" spans="1:40" ht="29.1" customHeight="1">
      <c r="A12" s="187">
        <v>6</v>
      </c>
      <c r="B12" s="430"/>
      <c r="C12" s="431"/>
      <c r="D12" s="143"/>
      <c r="E12" s="432"/>
      <c r="F12" s="433"/>
      <c r="G12" s="144"/>
      <c r="H12" s="144"/>
      <c r="I12" s="144"/>
      <c r="J12" s="144"/>
      <c r="K12" s="144"/>
      <c r="L12" s="144"/>
      <c r="M12" s="434"/>
      <c r="N12" s="434"/>
      <c r="O12">
        <f t="shared" si="2"/>
        <v>0</v>
      </c>
      <c r="P12">
        <f t="shared" si="3"/>
        <v>0</v>
      </c>
      <c r="Q12">
        <f t="shared" si="4"/>
        <v>0</v>
      </c>
      <c r="R12">
        <f t="shared" si="5"/>
        <v>0</v>
      </c>
      <c r="S12">
        <f t="shared" si="6"/>
        <v>0</v>
      </c>
      <c r="T12">
        <f t="shared" si="7"/>
        <v>0</v>
      </c>
      <c r="U12">
        <f t="shared" si="8"/>
        <v>0</v>
      </c>
      <c r="V12">
        <f t="shared" si="9"/>
        <v>0</v>
      </c>
      <c r="AA12" s="22" t="s">
        <v>15</v>
      </c>
      <c r="AB12" s="6">
        <f>COUNTIFS(G7:G256, "〇", E7:E256, "学生")</f>
        <v>0</v>
      </c>
      <c r="AC12" s="6">
        <f>COUNTIFS(H7:H256, "〇", E7:E256, "学生")</f>
        <v>0</v>
      </c>
      <c r="AD12" s="6">
        <f>COUNTIFS(I7:I256, "〇", E7:E256, "学生")</f>
        <v>0</v>
      </c>
      <c r="AE12" s="6">
        <f>COUNTIFS(J7:J256, "〇", E7:E256, "学生")</f>
        <v>0</v>
      </c>
      <c r="AF12" s="6">
        <f>COUNTIFS(K7:K256, "〇", E7:E256, "学生")</f>
        <v>0</v>
      </c>
      <c r="AG12" s="34">
        <f>COUNTIFS(L7:L256, "〇", E7:E256, "学生")</f>
        <v>0</v>
      </c>
      <c r="AH12" s="30" t="s">
        <v>15</v>
      </c>
      <c r="AI12" s="6">
        <f>COUNTIF(U7:U256,1)</f>
        <v>0</v>
      </c>
      <c r="AJ12" s="6">
        <f>COUNTIF(U7:U256,2)</f>
        <v>0</v>
      </c>
      <c r="AK12" s="6">
        <f>COUNTIF(U7:U256,3)</f>
        <v>0</v>
      </c>
      <c r="AL12" s="6">
        <f>COUNTIF(U7:U256,4)</f>
        <v>0</v>
      </c>
      <c r="AM12" s="6">
        <f>COUNTIF(U7:U256,5)</f>
        <v>0</v>
      </c>
      <c r="AN12" s="23">
        <f>COUNTIF(U7:U256,6)</f>
        <v>0</v>
      </c>
    </row>
    <row r="13" spans="1:40" ht="29.1" customHeight="1" thickBot="1">
      <c r="A13" s="187">
        <v>7</v>
      </c>
      <c r="B13" s="430"/>
      <c r="C13" s="431"/>
      <c r="D13" s="143"/>
      <c r="E13" s="432"/>
      <c r="F13" s="433"/>
      <c r="G13" s="144"/>
      <c r="H13" s="144"/>
      <c r="I13" s="144"/>
      <c r="J13" s="144"/>
      <c r="K13" s="144"/>
      <c r="L13" s="144"/>
      <c r="M13" s="434"/>
      <c r="N13" s="434"/>
      <c r="O13">
        <f t="shared" si="2"/>
        <v>0</v>
      </c>
      <c r="P13">
        <f t="shared" si="3"/>
        <v>0</v>
      </c>
      <c r="Q13">
        <f t="shared" si="4"/>
        <v>0</v>
      </c>
      <c r="R13">
        <f t="shared" si="5"/>
        <v>0</v>
      </c>
      <c r="S13">
        <f t="shared" si="6"/>
        <v>0</v>
      </c>
      <c r="T13">
        <f t="shared" si="7"/>
        <v>0</v>
      </c>
      <c r="U13">
        <f t="shared" si="8"/>
        <v>0</v>
      </c>
      <c r="V13">
        <f t="shared" si="9"/>
        <v>0</v>
      </c>
      <c r="AA13" s="24" t="s">
        <v>16</v>
      </c>
      <c r="AB13" s="25">
        <f>COUNTIFS(G7:G256, "〇", E7:E256, "大人")</f>
        <v>0</v>
      </c>
      <c r="AC13" s="25">
        <f>COUNTIFS(H7:H256, "〇", E7:E256, "大人")</f>
        <v>0</v>
      </c>
      <c r="AD13" s="25">
        <f>COUNTIFS(I7:I256, "〇", E7:E256, "大人")</f>
        <v>0</v>
      </c>
      <c r="AE13" s="25">
        <f>COUNTIFS(J7:J256, "〇", E7:E256, "大人")</f>
        <v>0</v>
      </c>
      <c r="AF13" s="25">
        <f>COUNTIFS(K7:K256, "〇", E7:E256, "大人")</f>
        <v>0</v>
      </c>
      <c r="AG13" s="35">
        <f>COUNTIFS(L7:L256, "〇", E7:E256, "大人")</f>
        <v>0</v>
      </c>
      <c r="AH13" s="31" t="s">
        <v>16</v>
      </c>
      <c r="AI13" s="25">
        <f>COUNTIF(V7:V256,1)</f>
        <v>0</v>
      </c>
      <c r="AJ13" s="25">
        <f>COUNTIF(V7:V256,2)</f>
        <v>0</v>
      </c>
      <c r="AK13" s="25">
        <f>COUNTIF(V7:V256,3)</f>
        <v>0</v>
      </c>
      <c r="AL13" s="25">
        <f>COUNTIF(V7:V256,4)</f>
        <v>0</v>
      </c>
      <c r="AM13" s="25">
        <f>COUNTIF(V7:V256,5)</f>
        <v>0</v>
      </c>
      <c r="AN13" s="26">
        <f>COUNTIF(V7:V256,6)</f>
        <v>0</v>
      </c>
    </row>
    <row r="14" spans="1:40" ht="29.1" customHeight="1">
      <c r="A14" s="187">
        <v>8</v>
      </c>
      <c r="B14" s="430"/>
      <c r="C14" s="431"/>
      <c r="D14" s="143"/>
      <c r="E14" s="432"/>
      <c r="F14" s="433"/>
      <c r="G14" s="144"/>
      <c r="H14" s="144"/>
      <c r="I14" s="144"/>
      <c r="J14" s="144"/>
      <c r="K14" s="144"/>
      <c r="L14" s="144"/>
      <c r="M14" s="434"/>
      <c r="N14" s="434"/>
      <c r="O14">
        <f t="shared" si="2"/>
        <v>0</v>
      </c>
      <c r="P14">
        <f t="shared" si="3"/>
        <v>0</v>
      </c>
      <c r="Q14">
        <f t="shared" si="4"/>
        <v>0</v>
      </c>
      <c r="R14">
        <f t="shared" si="5"/>
        <v>0</v>
      </c>
      <c r="S14">
        <f t="shared" si="6"/>
        <v>0</v>
      </c>
      <c r="T14">
        <f t="shared" si="7"/>
        <v>0</v>
      </c>
      <c r="U14">
        <f t="shared" si="8"/>
        <v>0</v>
      </c>
      <c r="V14">
        <f t="shared" si="9"/>
        <v>0</v>
      </c>
    </row>
    <row r="15" spans="1:40" ht="29.1" customHeight="1">
      <c r="A15" s="187">
        <v>9</v>
      </c>
      <c r="B15" s="430"/>
      <c r="C15" s="431"/>
      <c r="D15" s="143"/>
      <c r="E15" s="432"/>
      <c r="F15" s="433"/>
      <c r="G15" s="144"/>
      <c r="H15" s="144"/>
      <c r="I15" s="144"/>
      <c r="J15" s="144"/>
      <c r="K15" s="144"/>
      <c r="L15" s="144"/>
      <c r="M15" s="434"/>
      <c r="N15" s="434"/>
      <c r="O15">
        <f t="shared" si="2"/>
        <v>0</v>
      </c>
      <c r="P15">
        <f t="shared" si="3"/>
        <v>0</v>
      </c>
      <c r="Q15">
        <f t="shared" si="4"/>
        <v>0</v>
      </c>
      <c r="R15">
        <f t="shared" si="5"/>
        <v>0</v>
      </c>
      <c r="S15">
        <f t="shared" si="6"/>
        <v>0</v>
      </c>
      <c r="T15">
        <f t="shared" si="7"/>
        <v>0</v>
      </c>
      <c r="U15">
        <f t="shared" si="8"/>
        <v>0</v>
      </c>
      <c r="V15">
        <f t="shared" si="9"/>
        <v>0</v>
      </c>
    </row>
    <row r="16" spans="1:40" ht="29.1" customHeight="1">
      <c r="A16" s="187">
        <v>10</v>
      </c>
      <c r="B16" s="430"/>
      <c r="C16" s="431"/>
      <c r="D16" s="143"/>
      <c r="E16" s="432"/>
      <c r="F16" s="433"/>
      <c r="G16" s="144"/>
      <c r="H16" s="144"/>
      <c r="I16" s="144"/>
      <c r="J16" s="144"/>
      <c r="K16" s="144"/>
      <c r="L16" s="144"/>
      <c r="M16" s="434"/>
      <c r="N16" s="434"/>
      <c r="O16">
        <f t="shared" si="2"/>
        <v>0</v>
      </c>
      <c r="P16">
        <f t="shared" si="3"/>
        <v>0</v>
      </c>
      <c r="Q16">
        <f t="shared" si="4"/>
        <v>0</v>
      </c>
      <c r="R16">
        <f t="shared" si="5"/>
        <v>0</v>
      </c>
      <c r="S16">
        <f t="shared" si="6"/>
        <v>0</v>
      </c>
      <c r="T16">
        <f t="shared" si="7"/>
        <v>0</v>
      </c>
      <c r="U16">
        <f t="shared" si="8"/>
        <v>0</v>
      </c>
      <c r="V16">
        <f t="shared" si="9"/>
        <v>0</v>
      </c>
    </row>
    <row r="17" spans="1:22" ht="29.1" customHeight="1">
      <c r="A17" s="187">
        <v>11</v>
      </c>
      <c r="B17" s="430"/>
      <c r="C17" s="431"/>
      <c r="D17" s="143"/>
      <c r="E17" s="432"/>
      <c r="F17" s="433"/>
      <c r="G17" s="144"/>
      <c r="H17" s="144"/>
      <c r="I17" s="144"/>
      <c r="J17" s="144"/>
      <c r="K17" s="144"/>
      <c r="L17" s="144"/>
      <c r="M17" s="434"/>
      <c r="N17" s="434"/>
      <c r="O17">
        <f t="shared" si="2"/>
        <v>0</v>
      </c>
      <c r="P17">
        <f t="shared" si="3"/>
        <v>0</v>
      </c>
      <c r="Q17">
        <f t="shared" si="4"/>
        <v>0</v>
      </c>
      <c r="R17">
        <f t="shared" si="5"/>
        <v>0</v>
      </c>
      <c r="S17">
        <f t="shared" si="6"/>
        <v>0</v>
      </c>
      <c r="T17">
        <f t="shared" si="7"/>
        <v>0</v>
      </c>
      <c r="U17">
        <f t="shared" si="8"/>
        <v>0</v>
      </c>
      <c r="V17">
        <f t="shared" si="9"/>
        <v>0</v>
      </c>
    </row>
    <row r="18" spans="1:22" ht="29.1" customHeight="1">
      <c r="A18" s="187">
        <v>12</v>
      </c>
      <c r="B18" s="430"/>
      <c r="C18" s="431"/>
      <c r="D18" s="143"/>
      <c r="E18" s="432"/>
      <c r="F18" s="433"/>
      <c r="G18" s="144"/>
      <c r="H18" s="144"/>
      <c r="I18" s="144"/>
      <c r="J18" s="144"/>
      <c r="K18" s="144"/>
      <c r="L18" s="144"/>
      <c r="M18" s="434"/>
      <c r="N18" s="434"/>
      <c r="O18">
        <f t="shared" si="2"/>
        <v>0</v>
      </c>
      <c r="P18">
        <f t="shared" si="3"/>
        <v>0</v>
      </c>
      <c r="Q18">
        <f t="shared" si="4"/>
        <v>0</v>
      </c>
      <c r="R18">
        <f t="shared" si="5"/>
        <v>0</v>
      </c>
      <c r="S18">
        <f t="shared" si="6"/>
        <v>0</v>
      </c>
      <c r="T18">
        <f t="shared" si="7"/>
        <v>0</v>
      </c>
      <c r="U18">
        <f t="shared" si="8"/>
        <v>0</v>
      </c>
      <c r="V18">
        <f t="shared" si="9"/>
        <v>0</v>
      </c>
    </row>
    <row r="19" spans="1:22" ht="29.1" customHeight="1">
      <c r="A19" s="187">
        <v>13</v>
      </c>
      <c r="B19" s="430"/>
      <c r="C19" s="431"/>
      <c r="D19" s="143"/>
      <c r="E19" s="432"/>
      <c r="F19" s="433"/>
      <c r="G19" s="144"/>
      <c r="H19" s="144"/>
      <c r="I19" s="144"/>
      <c r="J19" s="144"/>
      <c r="K19" s="144"/>
      <c r="L19" s="144"/>
      <c r="M19" s="434"/>
      <c r="N19" s="434"/>
      <c r="O19">
        <f t="shared" si="2"/>
        <v>0</v>
      </c>
      <c r="P19">
        <f t="shared" si="3"/>
        <v>0</v>
      </c>
      <c r="Q19">
        <f t="shared" si="4"/>
        <v>0</v>
      </c>
      <c r="R19">
        <f t="shared" si="5"/>
        <v>0</v>
      </c>
      <c r="S19">
        <f t="shared" si="6"/>
        <v>0</v>
      </c>
      <c r="T19">
        <f t="shared" si="7"/>
        <v>0</v>
      </c>
      <c r="U19">
        <f t="shared" si="8"/>
        <v>0</v>
      </c>
      <c r="V19">
        <f t="shared" si="9"/>
        <v>0</v>
      </c>
    </row>
    <row r="20" spans="1:22" ht="29.1" customHeight="1">
      <c r="A20" s="187">
        <v>14</v>
      </c>
      <c r="B20" s="430"/>
      <c r="C20" s="431"/>
      <c r="D20" s="143"/>
      <c r="E20" s="432"/>
      <c r="F20" s="433"/>
      <c r="G20" s="144"/>
      <c r="H20" s="144"/>
      <c r="I20" s="144"/>
      <c r="J20" s="144"/>
      <c r="K20" s="144"/>
      <c r="L20" s="144"/>
      <c r="M20" s="434"/>
      <c r="N20" s="434"/>
      <c r="O20">
        <f t="shared" si="2"/>
        <v>0</v>
      </c>
      <c r="P20">
        <f t="shared" si="3"/>
        <v>0</v>
      </c>
      <c r="Q20">
        <f t="shared" si="4"/>
        <v>0</v>
      </c>
      <c r="R20">
        <f t="shared" si="5"/>
        <v>0</v>
      </c>
      <c r="S20">
        <f t="shared" si="6"/>
        <v>0</v>
      </c>
      <c r="T20">
        <f t="shared" si="7"/>
        <v>0</v>
      </c>
      <c r="U20">
        <f t="shared" si="8"/>
        <v>0</v>
      </c>
      <c r="V20">
        <f t="shared" si="9"/>
        <v>0</v>
      </c>
    </row>
    <row r="21" spans="1:22" ht="29.1" customHeight="1">
      <c r="A21" s="187">
        <v>15</v>
      </c>
      <c r="B21" s="430"/>
      <c r="C21" s="431"/>
      <c r="D21" s="143"/>
      <c r="E21" s="432"/>
      <c r="F21" s="433"/>
      <c r="G21" s="144"/>
      <c r="H21" s="144"/>
      <c r="I21" s="144"/>
      <c r="J21" s="144"/>
      <c r="K21" s="144"/>
      <c r="L21" s="144"/>
      <c r="M21" s="434"/>
      <c r="N21" s="434"/>
      <c r="O21">
        <f t="shared" si="2"/>
        <v>0</v>
      </c>
      <c r="P21">
        <f t="shared" si="3"/>
        <v>0</v>
      </c>
      <c r="Q21">
        <f t="shared" si="4"/>
        <v>0</v>
      </c>
      <c r="R21">
        <f t="shared" si="5"/>
        <v>0</v>
      </c>
      <c r="S21">
        <f t="shared" si="6"/>
        <v>0</v>
      </c>
      <c r="T21">
        <f t="shared" si="7"/>
        <v>0</v>
      </c>
      <c r="U21">
        <f t="shared" si="8"/>
        <v>0</v>
      </c>
      <c r="V21">
        <f t="shared" si="9"/>
        <v>0</v>
      </c>
    </row>
    <row r="22" spans="1:22" ht="29.1" customHeight="1">
      <c r="A22" s="187">
        <v>16</v>
      </c>
      <c r="B22" s="430"/>
      <c r="C22" s="431"/>
      <c r="D22" s="143"/>
      <c r="E22" s="432"/>
      <c r="F22" s="433"/>
      <c r="G22" s="144"/>
      <c r="H22" s="144"/>
      <c r="I22" s="144"/>
      <c r="J22" s="144"/>
      <c r="K22" s="144"/>
      <c r="L22" s="144"/>
      <c r="M22" s="434"/>
      <c r="N22" s="434"/>
      <c r="O22">
        <f t="shared" si="2"/>
        <v>0</v>
      </c>
      <c r="P22">
        <f t="shared" si="3"/>
        <v>0</v>
      </c>
      <c r="Q22">
        <f t="shared" si="4"/>
        <v>0</v>
      </c>
      <c r="R22">
        <f t="shared" si="5"/>
        <v>0</v>
      </c>
      <c r="S22">
        <f t="shared" si="6"/>
        <v>0</v>
      </c>
      <c r="T22">
        <f t="shared" si="7"/>
        <v>0</v>
      </c>
      <c r="U22">
        <f t="shared" si="8"/>
        <v>0</v>
      </c>
      <c r="V22">
        <f t="shared" si="9"/>
        <v>0</v>
      </c>
    </row>
    <row r="23" spans="1:22" ht="29.1" customHeight="1">
      <c r="A23" s="187">
        <v>17</v>
      </c>
      <c r="B23" s="430"/>
      <c r="C23" s="431"/>
      <c r="D23" s="143"/>
      <c r="E23" s="432"/>
      <c r="F23" s="433"/>
      <c r="G23" s="144"/>
      <c r="H23" s="144"/>
      <c r="I23" s="144"/>
      <c r="J23" s="144"/>
      <c r="K23" s="144"/>
      <c r="L23" s="144"/>
      <c r="M23" s="434"/>
      <c r="N23" s="434"/>
      <c r="O23">
        <f t="shared" si="2"/>
        <v>0</v>
      </c>
      <c r="P23">
        <f t="shared" si="3"/>
        <v>0</v>
      </c>
      <c r="Q23">
        <f t="shared" si="4"/>
        <v>0</v>
      </c>
      <c r="R23">
        <f t="shared" si="5"/>
        <v>0</v>
      </c>
      <c r="S23">
        <f t="shared" si="6"/>
        <v>0</v>
      </c>
      <c r="T23">
        <f t="shared" si="7"/>
        <v>0</v>
      </c>
      <c r="U23">
        <f t="shared" si="8"/>
        <v>0</v>
      </c>
      <c r="V23">
        <f t="shared" si="9"/>
        <v>0</v>
      </c>
    </row>
    <row r="24" spans="1:22" ht="29.1" customHeight="1">
      <c r="A24" s="187">
        <v>18</v>
      </c>
      <c r="B24" s="430"/>
      <c r="C24" s="431"/>
      <c r="D24" s="143"/>
      <c r="E24" s="432"/>
      <c r="F24" s="433"/>
      <c r="G24" s="144"/>
      <c r="H24" s="144"/>
      <c r="I24" s="144"/>
      <c r="J24" s="144"/>
      <c r="K24" s="144"/>
      <c r="L24" s="144"/>
      <c r="M24" s="434"/>
      <c r="N24" s="434"/>
      <c r="O24">
        <f t="shared" si="2"/>
        <v>0</v>
      </c>
      <c r="P24">
        <f t="shared" si="3"/>
        <v>0</v>
      </c>
      <c r="Q24">
        <f t="shared" si="4"/>
        <v>0</v>
      </c>
      <c r="R24">
        <f t="shared" si="5"/>
        <v>0</v>
      </c>
      <c r="S24">
        <f t="shared" si="6"/>
        <v>0</v>
      </c>
      <c r="T24">
        <f t="shared" si="7"/>
        <v>0</v>
      </c>
      <c r="U24">
        <f t="shared" si="8"/>
        <v>0</v>
      </c>
      <c r="V24">
        <f t="shared" si="9"/>
        <v>0</v>
      </c>
    </row>
    <row r="25" spans="1:22" ht="29.1" customHeight="1">
      <c r="A25" s="187">
        <v>19</v>
      </c>
      <c r="B25" s="430"/>
      <c r="C25" s="431"/>
      <c r="D25" s="143"/>
      <c r="E25" s="432"/>
      <c r="F25" s="433"/>
      <c r="G25" s="144"/>
      <c r="H25" s="144"/>
      <c r="I25" s="144"/>
      <c r="J25" s="144"/>
      <c r="K25" s="144"/>
      <c r="L25" s="144"/>
      <c r="M25" s="434"/>
      <c r="N25" s="434"/>
      <c r="O25">
        <f t="shared" si="2"/>
        <v>0</v>
      </c>
      <c r="P25">
        <f t="shared" si="3"/>
        <v>0</v>
      </c>
      <c r="Q25">
        <f t="shared" si="4"/>
        <v>0</v>
      </c>
      <c r="R25">
        <f t="shared" si="5"/>
        <v>0</v>
      </c>
      <c r="S25">
        <f t="shared" si="6"/>
        <v>0</v>
      </c>
      <c r="T25">
        <f t="shared" si="7"/>
        <v>0</v>
      </c>
      <c r="U25">
        <f t="shared" si="8"/>
        <v>0</v>
      </c>
      <c r="V25">
        <f t="shared" si="9"/>
        <v>0</v>
      </c>
    </row>
    <row r="26" spans="1:22" ht="29.1" customHeight="1">
      <c r="A26" s="187">
        <v>20</v>
      </c>
      <c r="B26" s="430"/>
      <c r="C26" s="431"/>
      <c r="D26" s="143"/>
      <c r="E26" s="432"/>
      <c r="F26" s="433"/>
      <c r="G26" s="144"/>
      <c r="H26" s="144"/>
      <c r="I26" s="144"/>
      <c r="J26" s="144"/>
      <c r="K26" s="144"/>
      <c r="L26" s="144"/>
      <c r="M26" s="434"/>
      <c r="N26" s="434"/>
      <c r="O26">
        <f t="shared" si="2"/>
        <v>0</v>
      </c>
      <c r="P26">
        <f t="shared" si="3"/>
        <v>0</v>
      </c>
      <c r="Q26">
        <f t="shared" si="4"/>
        <v>0</v>
      </c>
      <c r="R26">
        <f t="shared" si="5"/>
        <v>0</v>
      </c>
      <c r="S26">
        <f t="shared" si="6"/>
        <v>0</v>
      </c>
      <c r="T26">
        <f t="shared" si="7"/>
        <v>0</v>
      </c>
      <c r="U26">
        <f t="shared" si="8"/>
        <v>0</v>
      </c>
      <c r="V26">
        <f t="shared" si="9"/>
        <v>0</v>
      </c>
    </row>
    <row r="27" spans="1:22" ht="29.1" customHeight="1">
      <c r="A27" s="187">
        <v>21</v>
      </c>
      <c r="B27" s="430"/>
      <c r="C27" s="431"/>
      <c r="D27" s="143"/>
      <c r="E27" s="432"/>
      <c r="F27" s="433"/>
      <c r="G27" s="144"/>
      <c r="H27" s="144"/>
      <c r="I27" s="144"/>
      <c r="J27" s="144"/>
      <c r="K27" s="144"/>
      <c r="L27" s="144"/>
      <c r="M27" s="434"/>
      <c r="N27" s="434"/>
      <c r="O27">
        <f t="shared" si="2"/>
        <v>0</v>
      </c>
      <c r="P27">
        <f t="shared" si="3"/>
        <v>0</v>
      </c>
      <c r="Q27">
        <f t="shared" si="4"/>
        <v>0</v>
      </c>
      <c r="R27">
        <f t="shared" si="5"/>
        <v>0</v>
      </c>
      <c r="S27">
        <f t="shared" si="6"/>
        <v>0</v>
      </c>
      <c r="T27">
        <f t="shared" si="7"/>
        <v>0</v>
      </c>
      <c r="U27">
        <f t="shared" si="8"/>
        <v>0</v>
      </c>
      <c r="V27">
        <f t="shared" si="9"/>
        <v>0</v>
      </c>
    </row>
    <row r="28" spans="1:22" ht="29.1" customHeight="1">
      <c r="A28" s="187">
        <v>22</v>
      </c>
      <c r="B28" s="430"/>
      <c r="C28" s="431"/>
      <c r="D28" s="143"/>
      <c r="E28" s="432"/>
      <c r="F28" s="433"/>
      <c r="G28" s="144"/>
      <c r="H28" s="144"/>
      <c r="I28" s="144"/>
      <c r="J28" s="144"/>
      <c r="K28" s="144"/>
      <c r="L28" s="144"/>
      <c r="M28" s="434"/>
      <c r="N28" s="434"/>
      <c r="O28">
        <f t="shared" si="2"/>
        <v>0</v>
      </c>
      <c r="P28">
        <f t="shared" si="3"/>
        <v>0</v>
      </c>
      <c r="Q28">
        <f t="shared" si="4"/>
        <v>0</v>
      </c>
      <c r="R28">
        <f t="shared" si="5"/>
        <v>0</v>
      </c>
      <c r="S28">
        <f t="shared" si="6"/>
        <v>0</v>
      </c>
      <c r="T28">
        <f t="shared" si="7"/>
        <v>0</v>
      </c>
      <c r="U28">
        <f t="shared" si="8"/>
        <v>0</v>
      </c>
      <c r="V28">
        <f t="shared" si="9"/>
        <v>0</v>
      </c>
    </row>
    <row r="29" spans="1:22" ht="29.1" customHeight="1">
      <c r="A29" s="187">
        <v>23</v>
      </c>
      <c r="B29" s="430"/>
      <c r="C29" s="431"/>
      <c r="D29" s="143"/>
      <c r="E29" s="432"/>
      <c r="F29" s="433"/>
      <c r="G29" s="144"/>
      <c r="H29" s="144"/>
      <c r="I29" s="144"/>
      <c r="J29" s="144"/>
      <c r="K29" s="144"/>
      <c r="L29" s="144"/>
      <c r="M29" s="434"/>
      <c r="N29" s="434"/>
      <c r="O29">
        <f t="shared" si="2"/>
        <v>0</v>
      </c>
      <c r="P29">
        <f t="shared" si="3"/>
        <v>0</v>
      </c>
      <c r="Q29">
        <f t="shared" si="4"/>
        <v>0</v>
      </c>
      <c r="R29">
        <f t="shared" si="5"/>
        <v>0</v>
      </c>
      <c r="S29">
        <f t="shared" si="6"/>
        <v>0</v>
      </c>
      <c r="T29">
        <f t="shared" si="7"/>
        <v>0</v>
      </c>
      <c r="U29">
        <f t="shared" si="8"/>
        <v>0</v>
      </c>
      <c r="V29">
        <f t="shared" si="9"/>
        <v>0</v>
      </c>
    </row>
    <row r="30" spans="1:22" ht="29.1" customHeight="1">
      <c r="A30" s="187">
        <v>24</v>
      </c>
      <c r="B30" s="430"/>
      <c r="C30" s="431"/>
      <c r="D30" s="143"/>
      <c r="E30" s="432"/>
      <c r="F30" s="433"/>
      <c r="G30" s="144"/>
      <c r="H30" s="144"/>
      <c r="I30" s="144"/>
      <c r="J30" s="144"/>
      <c r="K30" s="144"/>
      <c r="L30" s="144"/>
      <c r="M30" s="434"/>
      <c r="N30" s="434"/>
      <c r="O30">
        <f t="shared" si="2"/>
        <v>0</v>
      </c>
      <c r="P30">
        <f t="shared" si="3"/>
        <v>0</v>
      </c>
      <c r="Q30">
        <f t="shared" si="4"/>
        <v>0</v>
      </c>
      <c r="R30">
        <f t="shared" si="5"/>
        <v>0</v>
      </c>
      <c r="S30">
        <f t="shared" si="6"/>
        <v>0</v>
      </c>
      <c r="T30">
        <f t="shared" si="7"/>
        <v>0</v>
      </c>
      <c r="U30">
        <f t="shared" si="8"/>
        <v>0</v>
      </c>
      <c r="V30">
        <f t="shared" si="9"/>
        <v>0</v>
      </c>
    </row>
    <row r="31" spans="1:22" ht="29.1" customHeight="1">
      <c r="A31" s="187">
        <v>25</v>
      </c>
      <c r="B31" s="430"/>
      <c r="C31" s="431"/>
      <c r="D31" s="143"/>
      <c r="E31" s="432"/>
      <c r="F31" s="433"/>
      <c r="G31" s="144"/>
      <c r="H31" s="144"/>
      <c r="I31" s="144"/>
      <c r="J31" s="144"/>
      <c r="K31" s="144"/>
      <c r="L31" s="144"/>
      <c r="M31" s="434"/>
      <c r="N31" s="434"/>
      <c r="O31">
        <f t="shared" si="2"/>
        <v>0</v>
      </c>
      <c r="P31">
        <f t="shared" si="3"/>
        <v>0</v>
      </c>
      <c r="Q31">
        <f t="shared" si="4"/>
        <v>0</v>
      </c>
      <c r="R31">
        <f t="shared" si="5"/>
        <v>0</v>
      </c>
      <c r="S31">
        <f t="shared" si="6"/>
        <v>0</v>
      </c>
      <c r="T31">
        <f t="shared" si="7"/>
        <v>0</v>
      </c>
      <c r="U31">
        <f t="shared" si="8"/>
        <v>0</v>
      </c>
      <c r="V31">
        <f t="shared" si="9"/>
        <v>0</v>
      </c>
    </row>
    <row r="32" spans="1:22" ht="29.1" customHeight="1">
      <c r="A32" s="187">
        <v>26</v>
      </c>
      <c r="B32" s="430"/>
      <c r="C32" s="431"/>
      <c r="D32" s="143"/>
      <c r="E32" s="432"/>
      <c r="F32" s="433"/>
      <c r="G32" s="144"/>
      <c r="H32" s="144"/>
      <c r="I32" s="144"/>
      <c r="J32" s="144"/>
      <c r="K32" s="144"/>
      <c r="L32" s="144"/>
      <c r="M32" s="434"/>
      <c r="N32" s="434"/>
      <c r="O32">
        <f t="shared" si="2"/>
        <v>0</v>
      </c>
      <c r="P32">
        <f t="shared" si="3"/>
        <v>0</v>
      </c>
      <c r="Q32">
        <f t="shared" si="4"/>
        <v>0</v>
      </c>
      <c r="R32">
        <f t="shared" si="5"/>
        <v>0</v>
      </c>
      <c r="S32">
        <f t="shared" si="6"/>
        <v>0</v>
      </c>
      <c r="T32">
        <f t="shared" si="7"/>
        <v>0</v>
      </c>
      <c r="U32">
        <f t="shared" si="8"/>
        <v>0</v>
      </c>
      <c r="V32">
        <f t="shared" si="9"/>
        <v>0</v>
      </c>
    </row>
    <row r="33" spans="1:29" ht="29.1" customHeight="1">
      <c r="A33" s="187">
        <v>27</v>
      </c>
      <c r="B33" s="430"/>
      <c r="C33" s="431"/>
      <c r="D33" s="143"/>
      <c r="E33" s="432"/>
      <c r="F33" s="433"/>
      <c r="G33" s="144"/>
      <c r="H33" s="144"/>
      <c r="I33" s="144"/>
      <c r="J33" s="144"/>
      <c r="K33" s="144"/>
      <c r="L33" s="144"/>
      <c r="M33" s="434"/>
      <c r="N33" s="434"/>
      <c r="O33">
        <f t="shared" si="2"/>
        <v>0</v>
      </c>
      <c r="P33">
        <f t="shared" si="3"/>
        <v>0</v>
      </c>
      <c r="Q33">
        <f t="shared" si="4"/>
        <v>0</v>
      </c>
      <c r="R33">
        <f t="shared" si="5"/>
        <v>0</v>
      </c>
      <c r="S33">
        <f t="shared" si="6"/>
        <v>0</v>
      </c>
      <c r="T33">
        <f t="shared" si="7"/>
        <v>0</v>
      </c>
      <c r="U33">
        <f t="shared" si="8"/>
        <v>0</v>
      </c>
      <c r="V33">
        <f t="shared" si="9"/>
        <v>0</v>
      </c>
    </row>
    <row r="34" spans="1:29" ht="29.1" customHeight="1">
      <c r="A34" s="187">
        <v>28</v>
      </c>
      <c r="B34" s="430"/>
      <c r="C34" s="431"/>
      <c r="D34" s="143"/>
      <c r="E34" s="432"/>
      <c r="F34" s="433"/>
      <c r="G34" s="144"/>
      <c r="H34" s="144"/>
      <c r="I34" s="144"/>
      <c r="J34" s="144"/>
      <c r="K34" s="144"/>
      <c r="L34" s="144"/>
      <c r="M34" s="434"/>
      <c r="N34" s="434"/>
      <c r="O34">
        <f t="shared" si="2"/>
        <v>0</v>
      </c>
      <c r="P34">
        <f t="shared" si="3"/>
        <v>0</v>
      </c>
      <c r="Q34">
        <f t="shared" si="4"/>
        <v>0</v>
      </c>
      <c r="R34">
        <f t="shared" si="5"/>
        <v>0</v>
      </c>
      <c r="S34">
        <f t="shared" si="6"/>
        <v>0</v>
      </c>
      <c r="T34">
        <f t="shared" si="7"/>
        <v>0</v>
      </c>
      <c r="U34">
        <f t="shared" si="8"/>
        <v>0</v>
      </c>
      <c r="V34">
        <f t="shared" si="9"/>
        <v>0</v>
      </c>
    </row>
    <row r="35" spans="1:29" ht="29.1" customHeight="1">
      <c r="A35" s="187">
        <v>29</v>
      </c>
      <c r="B35" s="430"/>
      <c r="C35" s="431"/>
      <c r="D35" s="143"/>
      <c r="E35" s="432"/>
      <c r="F35" s="433"/>
      <c r="G35" s="144"/>
      <c r="H35" s="144"/>
      <c r="I35" s="144"/>
      <c r="J35" s="144"/>
      <c r="K35" s="144"/>
      <c r="L35" s="144"/>
      <c r="M35" s="434"/>
      <c r="N35" s="434"/>
      <c r="O35">
        <f t="shared" si="2"/>
        <v>0</v>
      </c>
      <c r="P35">
        <f t="shared" si="3"/>
        <v>0</v>
      </c>
      <c r="Q35">
        <f t="shared" si="4"/>
        <v>0</v>
      </c>
      <c r="R35">
        <f t="shared" si="5"/>
        <v>0</v>
      </c>
      <c r="S35">
        <f t="shared" si="6"/>
        <v>0</v>
      </c>
      <c r="T35">
        <f t="shared" si="7"/>
        <v>0</v>
      </c>
      <c r="U35">
        <f t="shared" si="8"/>
        <v>0</v>
      </c>
      <c r="V35">
        <f t="shared" si="9"/>
        <v>0</v>
      </c>
      <c r="X35" s="5" t="s">
        <v>30</v>
      </c>
      <c r="Y35" s="5" t="s">
        <v>31</v>
      </c>
      <c r="Z35" s="5" t="s">
        <v>32</v>
      </c>
      <c r="AA35" s="5" t="s">
        <v>33</v>
      </c>
      <c r="AB35" s="5" t="s">
        <v>34</v>
      </c>
      <c r="AC35" s="5" t="s">
        <v>35</v>
      </c>
    </row>
    <row r="36" spans="1:29" ht="29.1" customHeight="1">
      <c r="A36" s="187">
        <v>30</v>
      </c>
      <c r="B36" s="430"/>
      <c r="C36" s="431"/>
      <c r="D36" s="143"/>
      <c r="E36" s="432"/>
      <c r="F36" s="433"/>
      <c r="G36" s="144"/>
      <c r="H36" s="144"/>
      <c r="I36" s="144"/>
      <c r="J36" s="144"/>
      <c r="K36" s="144"/>
      <c r="L36" s="144"/>
      <c r="M36" s="434"/>
      <c r="N36" s="434"/>
      <c r="O36">
        <f t="shared" si="2"/>
        <v>0</v>
      </c>
      <c r="P36">
        <f t="shared" si="3"/>
        <v>0</v>
      </c>
      <c r="Q36">
        <f t="shared" si="4"/>
        <v>0</v>
      </c>
      <c r="R36">
        <f t="shared" si="5"/>
        <v>0</v>
      </c>
      <c r="S36">
        <f t="shared" si="6"/>
        <v>0</v>
      </c>
      <c r="T36">
        <f t="shared" si="7"/>
        <v>0</v>
      </c>
      <c r="U36">
        <f t="shared" si="8"/>
        <v>0</v>
      </c>
      <c r="V36">
        <f t="shared" si="9"/>
        <v>0</v>
      </c>
      <c r="X36" s="5">
        <f t="shared" ref="X36:AC36" si="10">COUNTIF(G7:G36,"〇")</f>
        <v>0</v>
      </c>
      <c r="Y36" s="5">
        <f t="shared" si="10"/>
        <v>0</v>
      </c>
      <c r="Z36" s="5">
        <f t="shared" si="10"/>
        <v>0</v>
      </c>
      <c r="AA36" s="5">
        <f t="shared" si="10"/>
        <v>0</v>
      </c>
      <c r="AB36" s="5">
        <f t="shared" si="10"/>
        <v>0</v>
      </c>
      <c r="AC36" s="5">
        <f t="shared" si="10"/>
        <v>0</v>
      </c>
    </row>
    <row r="37" spans="1:29" ht="29.1" customHeight="1">
      <c r="A37" s="187">
        <v>31</v>
      </c>
      <c r="B37" s="430"/>
      <c r="C37" s="431"/>
      <c r="D37" s="143"/>
      <c r="E37" s="432"/>
      <c r="F37" s="433"/>
      <c r="G37" s="144"/>
      <c r="H37" s="144"/>
      <c r="I37" s="144"/>
      <c r="J37" s="144"/>
      <c r="K37" s="144"/>
      <c r="L37" s="144"/>
      <c r="M37" s="434"/>
      <c r="N37" s="434"/>
      <c r="O37">
        <f t="shared" si="2"/>
        <v>0</v>
      </c>
      <c r="P37">
        <f t="shared" si="3"/>
        <v>0</v>
      </c>
      <c r="Q37">
        <f t="shared" si="4"/>
        <v>0</v>
      </c>
      <c r="R37">
        <f t="shared" si="5"/>
        <v>0</v>
      </c>
      <c r="S37">
        <f t="shared" si="6"/>
        <v>0</v>
      </c>
      <c r="T37">
        <f t="shared" si="7"/>
        <v>0</v>
      </c>
      <c r="U37">
        <f t="shared" si="8"/>
        <v>0</v>
      </c>
      <c r="V37">
        <f t="shared" si="9"/>
        <v>0</v>
      </c>
    </row>
    <row r="38" spans="1:29" ht="29.1" customHeight="1">
      <c r="A38" s="187">
        <v>32</v>
      </c>
      <c r="B38" s="430"/>
      <c r="C38" s="431"/>
      <c r="D38" s="143"/>
      <c r="E38" s="432"/>
      <c r="F38" s="433"/>
      <c r="G38" s="144"/>
      <c r="H38" s="144"/>
      <c r="I38" s="144"/>
      <c r="J38" s="144"/>
      <c r="K38" s="144"/>
      <c r="L38" s="144"/>
      <c r="M38" s="434"/>
      <c r="N38" s="434"/>
      <c r="O38">
        <f t="shared" si="2"/>
        <v>0</v>
      </c>
      <c r="P38">
        <f t="shared" si="3"/>
        <v>0</v>
      </c>
      <c r="Q38">
        <f t="shared" si="4"/>
        <v>0</v>
      </c>
      <c r="R38">
        <f t="shared" si="5"/>
        <v>0</v>
      </c>
      <c r="S38">
        <f t="shared" si="6"/>
        <v>0</v>
      </c>
      <c r="T38">
        <f t="shared" si="7"/>
        <v>0</v>
      </c>
      <c r="U38">
        <f t="shared" si="8"/>
        <v>0</v>
      </c>
      <c r="V38">
        <f t="shared" si="9"/>
        <v>0</v>
      </c>
    </row>
    <row r="39" spans="1:29" ht="29.1" customHeight="1">
      <c r="A39" s="187">
        <v>33</v>
      </c>
      <c r="B39" s="430"/>
      <c r="C39" s="431"/>
      <c r="D39" s="143"/>
      <c r="E39" s="432"/>
      <c r="F39" s="433"/>
      <c r="G39" s="144"/>
      <c r="H39" s="144"/>
      <c r="I39" s="144"/>
      <c r="J39" s="144"/>
      <c r="K39" s="144"/>
      <c r="L39" s="144"/>
      <c r="M39" s="434"/>
      <c r="N39" s="434"/>
      <c r="O39">
        <f t="shared" si="2"/>
        <v>0</v>
      </c>
      <c r="P39">
        <f t="shared" si="3"/>
        <v>0</v>
      </c>
      <c r="Q39">
        <f t="shared" si="4"/>
        <v>0</v>
      </c>
      <c r="R39">
        <f t="shared" si="5"/>
        <v>0</v>
      </c>
      <c r="S39">
        <f t="shared" si="6"/>
        <v>0</v>
      </c>
      <c r="T39">
        <f t="shared" si="7"/>
        <v>0</v>
      </c>
      <c r="U39">
        <f t="shared" si="8"/>
        <v>0</v>
      </c>
      <c r="V39">
        <f t="shared" si="9"/>
        <v>0</v>
      </c>
    </row>
    <row r="40" spans="1:29" ht="29.1" customHeight="1">
      <c r="A40" s="187">
        <v>34</v>
      </c>
      <c r="B40" s="430"/>
      <c r="C40" s="431"/>
      <c r="D40" s="143"/>
      <c r="E40" s="432"/>
      <c r="F40" s="433"/>
      <c r="G40" s="144"/>
      <c r="H40" s="144"/>
      <c r="I40" s="144"/>
      <c r="J40" s="144"/>
      <c r="K40" s="144"/>
      <c r="L40" s="144"/>
      <c r="M40" s="434"/>
      <c r="N40" s="434"/>
      <c r="O40">
        <f t="shared" si="2"/>
        <v>0</v>
      </c>
      <c r="P40">
        <f t="shared" si="3"/>
        <v>0</v>
      </c>
      <c r="Q40">
        <f t="shared" si="4"/>
        <v>0</v>
      </c>
      <c r="R40">
        <f t="shared" si="5"/>
        <v>0</v>
      </c>
      <c r="S40">
        <f t="shared" si="6"/>
        <v>0</v>
      </c>
      <c r="T40">
        <f t="shared" si="7"/>
        <v>0</v>
      </c>
      <c r="U40">
        <f t="shared" si="8"/>
        <v>0</v>
      </c>
      <c r="V40">
        <f t="shared" si="9"/>
        <v>0</v>
      </c>
    </row>
    <row r="41" spans="1:29" ht="29.1" customHeight="1">
      <c r="A41" s="187">
        <v>35</v>
      </c>
      <c r="B41" s="430"/>
      <c r="C41" s="431"/>
      <c r="D41" s="143"/>
      <c r="E41" s="432"/>
      <c r="F41" s="433"/>
      <c r="G41" s="144"/>
      <c r="H41" s="144"/>
      <c r="I41" s="144"/>
      <c r="J41" s="144"/>
      <c r="K41" s="144"/>
      <c r="L41" s="144"/>
      <c r="M41" s="434"/>
      <c r="N41" s="434"/>
      <c r="O41">
        <f t="shared" si="2"/>
        <v>0</v>
      </c>
      <c r="P41">
        <f t="shared" si="3"/>
        <v>0</v>
      </c>
      <c r="Q41">
        <f t="shared" si="4"/>
        <v>0</v>
      </c>
      <c r="R41">
        <f t="shared" si="5"/>
        <v>0</v>
      </c>
      <c r="S41">
        <f t="shared" si="6"/>
        <v>0</v>
      </c>
      <c r="T41">
        <f t="shared" si="7"/>
        <v>0</v>
      </c>
      <c r="U41">
        <f t="shared" si="8"/>
        <v>0</v>
      </c>
      <c r="V41">
        <f t="shared" si="9"/>
        <v>0</v>
      </c>
    </row>
    <row r="42" spans="1:29" ht="29.1" customHeight="1">
      <c r="A42" s="187">
        <v>36</v>
      </c>
      <c r="B42" s="430"/>
      <c r="C42" s="431"/>
      <c r="D42" s="143"/>
      <c r="E42" s="432"/>
      <c r="F42" s="433"/>
      <c r="G42" s="144"/>
      <c r="H42" s="144"/>
      <c r="I42" s="144"/>
      <c r="J42" s="144"/>
      <c r="K42" s="144"/>
      <c r="L42" s="144"/>
      <c r="M42" s="434"/>
      <c r="N42" s="434"/>
      <c r="O42">
        <f t="shared" si="2"/>
        <v>0</v>
      </c>
      <c r="P42">
        <f t="shared" si="3"/>
        <v>0</v>
      </c>
      <c r="Q42">
        <f t="shared" si="4"/>
        <v>0</v>
      </c>
      <c r="R42">
        <f t="shared" si="5"/>
        <v>0</v>
      </c>
      <c r="S42">
        <f t="shared" si="6"/>
        <v>0</v>
      </c>
      <c r="T42">
        <f t="shared" si="7"/>
        <v>0</v>
      </c>
      <c r="U42">
        <f t="shared" si="8"/>
        <v>0</v>
      </c>
      <c r="V42">
        <f t="shared" si="9"/>
        <v>0</v>
      </c>
    </row>
    <row r="43" spans="1:29" ht="29.1" customHeight="1">
      <c r="A43" s="187">
        <v>37</v>
      </c>
      <c r="B43" s="430"/>
      <c r="C43" s="431"/>
      <c r="D43" s="143"/>
      <c r="E43" s="432"/>
      <c r="F43" s="433"/>
      <c r="G43" s="144"/>
      <c r="H43" s="144"/>
      <c r="I43" s="144"/>
      <c r="J43" s="144"/>
      <c r="K43" s="144"/>
      <c r="L43" s="144"/>
      <c r="M43" s="434"/>
      <c r="N43" s="434"/>
      <c r="O43">
        <f t="shared" si="2"/>
        <v>0</v>
      </c>
      <c r="P43">
        <f t="shared" si="3"/>
        <v>0</v>
      </c>
      <c r="Q43">
        <f t="shared" si="4"/>
        <v>0</v>
      </c>
      <c r="R43">
        <f t="shared" si="5"/>
        <v>0</v>
      </c>
      <c r="S43">
        <f t="shared" si="6"/>
        <v>0</v>
      </c>
      <c r="T43">
        <f t="shared" si="7"/>
        <v>0</v>
      </c>
      <c r="U43">
        <f t="shared" si="8"/>
        <v>0</v>
      </c>
      <c r="V43">
        <f t="shared" si="9"/>
        <v>0</v>
      </c>
    </row>
    <row r="44" spans="1:29" ht="29.1" customHeight="1">
      <c r="A44" s="187">
        <v>38</v>
      </c>
      <c r="B44" s="430"/>
      <c r="C44" s="431"/>
      <c r="D44" s="143"/>
      <c r="E44" s="432"/>
      <c r="F44" s="433"/>
      <c r="G44" s="144"/>
      <c r="H44" s="144"/>
      <c r="I44" s="144"/>
      <c r="J44" s="144"/>
      <c r="K44" s="144"/>
      <c r="L44" s="144"/>
      <c r="M44" s="434"/>
      <c r="N44" s="434"/>
      <c r="O44">
        <f t="shared" si="2"/>
        <v>0</v>
      </c>
      <c r="P44">
        <f t="shared" si="3"/>
        <v>0</v>
      </c>
      <c r="Q44">
        <f t="shared" si="4"/>
        <v>0</v>
      </c>
      <c r="R44">
        <f t="shared" si="5"/>
        <v>0</v>
      </c>
      <c r="S44">
        <f t="shared" si="6"/>
        <v>0</v>
      </c>
      <c r="T44">
        <f t="shared" si="7"/>
        <v>0</v>
      </c>
      <c r="U44">
        <f t="shared" si="8"/>
        <v>0</v>
      </c>
      <c r="V44">
        <f t="shared" si="9"/>
        <v>0</v>
      </c>
    </row>
    <row r="45" spans="1:29" ht="29.1" customHeight="1">
      <c r="A45" s="187">
        <v>39</v>
      </c>
      <c r="B45" s="430"/>
      <c r="C45" s="431"/>
      <c r="D45" s="143"/>
      <c r="E45" s="432"/>
      <c r="F45" s="433"/>
      <c r="G45" s="144"/>
      <c r="H45" s="144"/>
      <c r="I45" s="144"/>
      <c r="J45" s="144"/>
      <c r="K45" s="144"/>
      <c r="L45" s="144"/>
      <c r="M45" s="434"/>
      <c r="N45" s="434"/>
      <c r="O45">
        <f t="shared" si="2"/>
        <v>0</v>
      </c>
      <c r="P45">
        <f t="shared" si="3"/>
        <v>0</v>
      </c>
      <c r="Q45">
        <f t="shared" si="4"/>
        <v>0</v>
      </c>
      <c r="R45">
        <f t="shared" si="5"/>
        <v>0</v>
      </c>
      <c r="S45">
        <f t="shared" si="6"/>
        <v>0</v>
      </c>
      <c r="T45">
        <f t="shared" si="7"/>
        <v>0</v>
      </c>
      <c r="U45">
        <f t="shared" si="8"/>
        <v>0</v>
      </c>
      <c r="V45">
        <f t="shared" si="9"/>
        <v>0</v>
      </c>
    </row>
    <row r="46" spans="1:29" ht="29.1" customHeight="1">
      <c r="A46" s="187">
        <v>40</v>
      </c>
      <c r="B46" s="430"/>
      <c r="C46" s="431"/>
      <c r="D46" s="143"/>
      <c r="E46" s="432"/>
      <c r="F46" s="433"/>
      <c r="G46" s="144"/>
      <c r="H46" s="144"/>
      <c r="I46" s="144"/>
      <c r="J46" s="144"/>
      <c r="K46" s="144"/>
      <c r="L46" s="144"/>
      <c r="M46" s="434"/>
      <c r="N46" s="434"/>
      <c r="O46">
        <f t="shared" si="2"/>
        <v>0</v>
      </c>
      <c r="P46">
        <f t="shared" si="3"/>
        <v>0</v>
      </c>
      <c r="Q46">
        <f t="shared" si="4"/>
        <v>0</v>
      </c>
      <c r="R46">
        <f t="shared" si="5"/>
        <v>0</v>
      </c>
      <c r="S46">
        <f t="shared" si="6"/>
        <v>0</v>
      </c>
      <c r="T46">
        <f t="shared" si="7"/>
        <v>0</v>
      </c>
      <c r="U46">
        <f t="shared" si="8"/>
        <v>0</v>
      </c>
      <c r="V46">
        <f t="shared" si="9"/>
        <v>0</v>
      </c>
    </row>
    <row r="47" spans="1:29" ht="29.1" customHeight="1">
      <c r="A47" s="187">
        <v>41</v>
      </c>
      <c r="B47" s="430"/>
      <c r="C47" s="431"/>
      <c r="D47" s="143"/>
      <c r="E47" s="432"/>
      <c r="F47" s="433"/>
      <c r="G47" s="144"/>
      <c r="H47" s="144"/>
      <c r="I47" s="144"/>
      <c r="J47" s="144"/>
      <c r="K47" s="144"/>
      <c r="L47" s="144"/>
      <c r="M47" s="434"/>
      <c r="N47" s="434"/>
      <c r="O47">
        <f t="shared" si="2"/>
        <v>0</v>
      </c>
      <c r="P47">
        <f t="shared" si="3"/>
        <v>0</v>
      </c>
      <c r="Q47">
        <f t="shared" si="4"/>
        <v>0</v>
      </c>
      <c r="R47">
        <f t="shared" si="5"/>
        <v>0</v>
      </c>
      <c r="S47">
        <f t="shared" si="6"/>
        <v>0</v>
      </c>
      <c r="T47">
        <f t="shared" si="7"/>
        <v>0</v>
      </c>
      <c r="U47">
        <f t="shared" si="8"/>
        <v>0</v>
      </c>
      <c r="V47">
        <f t="shared" si="9"/>
        <v>0</v>
      </c>
    </row>
    <row r="48" spans="1:29" ht="29.1" customHeight="1">
      <c r="A48" s="187">
        <v>42</v>
      </c>
      <c r="B48" s="430"/>
      <c r="C48" s="431"/>
      <c r="D48" s="143"/>
      <c r="E48" s="432"/>
      <c r="F48" s="433"/>
      <c r="G48" s="144"/>
      <c r="H48" s="144"/>
      <c r="I48" s="144"/>
      <c r="J48" s="144"/>
      <c r="K48" s="144"/>
      <c r="L48" s="144"/>
      <c r="M48" s="434"/>
      <c r="N48" s="434"/>
      <c r="O48">
        <f t="shared" si="2"/>
        <v>0</v>
      </c>
      <c r="P48">
        <f t="shared" si="3"/>
        <v>0</v>
      </c>
      <c r="Q48">
        <f t="shared" si="4"/>
        <v>0</v>
      </c>
      <c r="R48">
        <f t="shared" si="5"/>
        <v>0</v>
      </c>
      <c r="S48">
        <f t="shared" si="6"/>
        <v>0</v>
      </c>
      <c r="T48">
        <f t="shared" si="7"/>
        <v>0</v>
      </c>
      <c r="U48">
        <f t="shared" si="8"/>
        <v>0</v>
      </c>
      <c r="V48">
        <f t="shared" si="9"/>
        <v>0</v>
      </c>
    </row>
    <row r="49" spans="1:22" ht="29.1" customHeight="1">
      <c r="A49" s="187">
        <v>43</v>
      </c>
      <c r="B49" s="430"/>
      <c r="C49" s="431"/>
      <c r="D49" s="143"/>
      <c r="E49" s="432"/>
      <c r="F49" s="433"/>
      <c r="G49" s="144"/>
      <c r="H49" s="144"/>
      <c r="I49" s="144"/>
      <c r="J49" s="144"/>
      <c r="K49" s="144"/>
      <c r="L49" s="144"/>
      <c r="M49" s="434"/>
      <c r="N49" s="434"/>
      <c r="O49">
        <f t="shared" si="2"/>
        <v>0</v>
      </c>
      <c r="P49">
        <f t="shared" si="3"/>
        <v>0</v>
      </c>
      <c r="Q49">
        <f t="shared" si="4"/>
        <v>0</v>
      </c>
      <c r="R49">
        <f t="shared" si="5"/>
        <v>0</v>
      </c>
      <c r="S49">
        <f t="shared" si="6"/>
        <v>0</v>
      </c>
      <c r="T49">
        <f t="shared" si="7"/>
        <v>0</v>
      </c>
      <c r="U49">
        <f t="shared" si="8"/>
        <v>0</v>
      </c>
      <c r="V49">
        <f t="shared" si="9"/>
        <v>0</v>
      </c>
    </row>
    <row r="50" spans="1:22" ht="29.1" customHeight="1">
      <c r="A50" s="187">
        <v>44</v>
      </c>
      <c r="B50" s="430"/>
      <c r="C50" s="431"/>
      <c r="D50" s="143"/>
      <c r="E50" s="432"/>
      <c r="F50" s="433"/>
      <c r="G50" s="144"/>
      <c r="H50" s="144"/>
      <c r="I50" s="144"/>
      <c r="J50" s="144"/>
      <c r="K50" s="144"/>
      <c r="L50" s="144"/>
      <c r="M50" s="434"/>
      <c r="N50" s="434"/>
      <c r="O50">
        <f t="shared" si="2"/>
        <v>0</v>
      </c>
      <c r="P50">
        <f t="shared" si="3"/>
        <v>0</v>
      </c>
      <c r="Q50">
        <f t="shared" si="4"/>
        <v>0</v>
      </c>
      <c r="R50">
        <f t="shared" si="5"/>
        <v>0</v>
      </c>
      <c r="S50">
        <f t="shared" si="6"/>
        <v>0</v>
      </c>
      <c r="T50">
        <f t="shared" si="7"/>
        <v>0</v>
      </c>
      <c r="U50">
        <f t="shared" si="8"/>
        <v>0</v>
      </c>
      <c r="V50">
        <f t="shared" si="9"/>
        <v>0</v>
      </c>
    </row>
    <row r="51" spans="1:22" ht="29.1" customHeight="1">
      <c r="A51" s="187">
        <v>45</v>
      </c>
      <c r="B51" s="430"/>
      <c r="C51" s="431"/>
      <c r="D51" s="143"/>
      <c r="E51" s="432"/>
      <c r="F51" s="433"/>
      <c r="G51" s="144"/>
      <c r="H51" s="144"/>
      <c r="I51" s="144"/>
      <c r="J51" s="144"/>
      <c r="K51" s="144"/>
      <c r="L51" s="144"/>
      <c r="M51" s="434"/>
      <c r="N51" s="434"/>
      <c r="O51">
        <f t="shared" si="2"/>
        <v>0</v>
      </c>
      <c r="P51">
        <f t="shared" si="3"/>
        <v>0</v>
      </c>
      <c r="Q51">
        <f t="shared" si="4"/>
        <v>0</v>
      </c>
      <c r="R51">
        <f t="shared" si="5"/>
        <v>0</v>
      </c>
      <c r="S51">
        <f t="shared" si="6"/>
        <v>0</v>
      </c>
      <c r="T51">
        <f t="shared" si="7"/>
        <v>0</v>
      </c>
      <c r="U51">
        <f t="shared" si="8"/>
        <v>0</v>
      </c>
      <c r="V51">
        <f t="shared" si="9"/>
        <v>0</v>
      </c>
    </row>
    <row r="52" spans="1:22" ht="29.1" customHeight="1">
      <c r="A52" s="187">
        <v>46</v>
      </c>
      <c r="B52" s="430"/>
      <c r="C52" s="431"/>
      <c r="D52" s="143"/>
      <c r="E52" s="432"/>
      <c r="F52" s="433"/>
      <c r="G52" s="144"/>
      <c r="H52" s="144"/>
      <c r="I52" s="144"/>
      <c r="J52" s="144"/>
      <c r="K52" s="144"/>
      <c r="L52" s="144"/>
      <c r="M52" s="434"/>
      <c r="N52" s="434"/>
      <c r="O52">
        <f t="shared" si="2"/>
        <v>0</v>
      </c>
      <c r="P52">
        <f t="shared" si="3"/>
        <v>0</v>
      </c>
      <c r="Q52">
        <f t="shared" si="4"/>
        <v>0</v>
      </c>
      <c r="R52">
        <f t="shared" si="5"/>
        <v>0</v>
      </c>
      <c r="S52">
        <f t="shared" si="6"/>
        <v>0</v>
      </c>
      <c r="T52">
        <f t="shared" si="7"/>
        <v>0</v>
      </c>
      <c r="U52">
        <f t="shared" si="8"/>
        <v>0</v>
      </c>
      <c r="V52">
        <f t="shared" si="9"/>
        <v>0</v>
      </c>
    </row>
    <row r="53" spans="1:22" ht="29.1" customHeight="1">
      <c r="A53" s="187">
        <v>47</v>
      </c>
      <c r="B53" s="430"/>
      <c r="C53" s="431"/>
      <c r="D53" s="143"/>
      <c r="E53" s="432"/>
      <c r="F53" s="433"/>
      <c r="G53" s="144"/>
      <c r="H53" s="144"/>
      <c r="I53" s="144"/>
      <c r="J53" s="144"/>
      <c r="K53" s="144"/>
      <c r="L53" s="144"/>
      <c r="M53" s="434"/>
      <c r="N53" s="434"/>
      <c r="O53">
        <f t="shared" si="2"/>
        <v>0</v>
      </c>
      <c r="P53">
        <f t="shared" si="3"/>
        <v>0</v>
      </c>
      <c r="Q53">
        <f t="shared" si="4"/>
        <v>0</v>
      </c>
      <c r="R53">
        <f t="shared" si="5"/>
        <v>0</v>
      </c>
      <c r="S53">
        <f t="shared" si="6"/>
        <v>0</v>
      </c>
      <c r="T53">
        <f t="shared" si="7"/>
        <v>0</v>
      </c>
      <c r="U53">
        <f t="shared" si="8"/>
        <v>0</v>
      </c>
      <c r="V53">
        <f t="shared" si="9"/>
        <v>0</v>
      </c>
    </row>
    <row r="54" spans="1:22" ht="29.1" customHeight="1">
      <c r="A54" s="187">
        <v>48</v>
      </c>
      <c r="B54" s="430"/>
      <c r="C54" s="431"/>
      <c r="D54" s="143"/>
      <c r="E54" s="432"/>
      <c r="F54" s="433"/>
      <c r="G54" s="144"/>
      <c r="H54" s="144"/>
      <c r="I54" s="144"/>
      <c r="J54" s="144"/>
      <c r="K54" s="144"/>
      <c r="L54" s="144"/>
      <c r="M54" s="434"/>
      <c r="N54" s="434"/>
      <c r="O54">
        <f t="shared" si="2"/>
        <v>0</v>
      </c>
      <c r="P54">
        <f t="shared" si="3"/>
        <v>0</v>
      </c>
      <c r="Q54">
        <f t="shared" si="4"/>
        <v>0</v>
      </c>
      <c r="R54">
        <f t="shared" si="5"/>
        <v>0</v>
      </c>
      <c r="S54">
        <f t="shared" si="6"/>
        <v>0</v>
      </c>
      <c r="T54">
        <f t="shared" si="7"/>
        <v>0</v>
      </c>
      <c r="U54">
        <f t="shared" si="8"/>
        <v>0</v>
      </c>
      <c r="V54">
        <f t="shared" si="9"/>
        <v>0</v>
      </c>
    </row>
    <row r="55" spans="1:22" ht="29.1" customHeight="1">
      <c r="A55" s="187">
        <v>49</v>
      </c>
      <c r="B55" s="430"/>
      <c r="C55" s="431"/>
      <c r="D55" s="143"/>
      <c r="E55" s="432"/>
      <c r="F55" s="433"/>
      <c r="G55" s="144"/>
      <c r="H55" s="144"/>
      <c r="I55" s="144"/>
      <c r="J55" s="144"/>
      <c r="K55" s="144"/>
      <c r="L55" s="144"/>
      <c r="M55" s="434"/>
      <c r="N55" s="434"/>
      <c r="O55">
        <f t="shared" si="2"/>
        <v>0</v>
      </c>
      <c r="P55">
        <f t="shared" si="3"/>
        <v>0</v>
      </c>
      <c r="Q55">
        <f t="shared" si="4"/>
        <v>0</v>
      </c>
      <c r="R55">
        <f t="shared" si="5"/>
        <v>0</v>
      </c>
      <c r="S55">
        <f t="shared" si="6"/>
        <v>0</v>
      </c>
      <c r="T55">
        <f t="shared" si="7"/>
        <v>0</v>
      </c>
      <c r="U55">
        <f t="shared" si="8"/>
        <v>0</v>
      </c>
      <c r="V55">
        <f t="shared" si="9"/>
        <v>0</v>
      </c>
    </row>
    <row r="56" spans="1:22" ht="29.1" customHeight="1">
      <c r="A56" s="187">
        <v>50</v>
      </c>
      <c r="B56" s="430"/>
      <c r="C56" s="431"/>
      <c r="D56" s="143"/>
      <c r="E56" s="432"/>
      <c r="F56" s="433"/>
      <c r="G56" s="144"/>
      <c r="H56" s="144"/>
      <c r="I56" s="144"/>
      <c r="J56" s="144"/>
      <c r="K56" s="144"/>
      <c r="L56" s="144"/>
      <c r="M56" s="434"/>
      <c r="N56" s="434"/>
      <c r="O56">
        <f t="shared" si="2"/>
        <v>0</v>
      </c>
      <c r="P56">
        <f t="shared" si="3"/>
        <v>0</v>
      </c>
      <c r="Q56">
        <f t="shared" si="4"/>
        <v>0</v>
      </c>
      <c r="R56">
        <f t="shared" si="5"/>
        <v>0</v>
      </c>
      <c r="S56">
        <f t="shared" si="6"/>
        <v>0</v>
      </c>
      <c r="T56">
        <f t="shared" si="7"/>
        <v>0</v>
      </c>
      <c r="U56">
        <f t="shared" si="8"/>
        <v>0</v>
      </c>
      <c r="V56">
        <f t="shared" si="9"/>
        <v>0</v>
      </c>
    </row>
    <row r="57" spans="1:22" ht="29.1" customHeight="1">
      <c r="A57" s="187">
        <v>51</v>
      </c>
      <c r="B57" s="430"/>
      <c r="C57" s="431"/>
      <c r="D57" s="143"/>
      <c r="E57" s="432"/>
      <c r="F57" s="433"/>
      <c r="G57" s="144"/>
      <c r="H57" s="144"/>
      <c r="I57" s="144"/>
      <c r="J57" s="144"/>
      <c r="K57" s="144"/>
      <c r="L57" s="144"/>
      <c r="M57" s="434"/>
      <c r="N57" s="434"/>
      <c r="O57">
        <f t="shared" si="2"/>
        <v>0</v>
      </c>
      <c r="P57">
        <f t="shared" si="3"/>
        <v>0</v>
      </c>
      <c r="Q57">
        <f t="shared" si="4"/>
        <v>0</v>
      </c>
      <c r="R57">
        <f t="shared" si="5"/>
        <v>0</v>
      </c>
      <c r="S57">
        <f t="shared" si="6"/>
        <v>0</v>
      </c>
      <c r="T57">
        <f t="shared" si="7"/>
        <v>0</v>
      </c>
      <c r="U57">
        <f t="shared" si="8"/>
        <v>0</v>
      </c>
      <c r="V57">
        <f t="shared" si="9"/>
        <v>0</v>
      </c>
    </row>
    <row r="58" spans="1:22" ht="29.1" customHeight="1">
      <c r="A58" s="187">
        <v>52</v>
      </c>
      <c r="B58" s="430"/>
      <c r="C58" s="431"/>
      <c r="D58" s="143"/>
      <c r="E58" s="432"/>
      <c r="F58" s="433"/>
      <c r="G58" s="144"/>
      <c r="H58" s="144"/>
      <c r="I58" s="144"/>
      <c r="J58" s="144"/>
      <c r="K58" s="144"/>
      <c r="L58" s="144"/>
      <c r="M58" s="434"/>
      <c r="N58" s="434"/>
      <c r="O58">
        <f t="shared" si="2"/>
        <v>0</v>
      </c>
      <c r="P58">
        <f t="shared" si="3"/>
        <v>0</v>
      </c>
      <c r="Q58">
        <f t="shared" si="4"/>
        <v>0</v>
      </c>
      <c r="R58">
        <f t="shared" si="5"/>
        <v>0</v>
      </c>
      <c r="S58">
        <f t="shared" si="6"/>
        <v>0</v>
      </c>
      <c r="T58">
        <f t="shared" si="7"/>
        <v>0</v>
      </c>
      <c r="U58">
        <f t="shared" si="8"/>
        <v>0</v>
      </c>
      <c r="V58">
        <f t="shared" si="9"/>
        <v>0</v>
      </c>
    </row>
    <row r="59" spans="1:22" ht="29.1" customHeight="1">
      <c r="A59" s="187">
        <v>53</v>
      </c>
      <c r="B59" s="430"/>
      <c r="C59" s="431"/>
      <c r="D59" s="143"/>
      <c r="E59" s="432"/>
      <c r="F59" s="433"/>
      <c r="G59" s="144"/>
      <c r="H59" s="144"/>
      <c r="I59" s="144"/>
      <c r="J59" s="144"/>
      <c r="K59" s="144"/>
      <c r="L59" s="144"/>
      <c r="M59" s="434"/>
      <c r="N59" s="434"/>
      <c r="O59">
        <f t="shared" si="2"/>
        <v>0</v>
      </c>
      <c r="P59">
        <f t="shared" si="3"/>
        <v>0</v>
      </c>
      <c r="Q59">
        <f t="shared" si="4"/>
        <v>0</v>
      </c>
      <c r="R59">
        <f t="shared" si="5"/>
        <v>0</v>
      </c>
      <c r="S59">
        <f t="shared" si="6"/>
        <v>0</v>
      </c>
      <c r="T59">
        <f t="shared" si="7"/>
        <v>0</v>
      </c>
      <c r="U59">
        <f t="shared" si="8"/>
        <v>0</v>
      </c>
      <c r="V59">
        <f t="shared" si="9"/>
        <v>0</v>
      </c>
    </row>
    <row r="60" spans="1:22" ht="29.1" customHeight="1">
      <c r="A60" s="187">
        <v>54</v>
      </c>
      <c r="B60" s="430"/>
      <c r="C60" s="431"/>
      <c r="D60" s="143"/>
      <c r="E60" s="432"/>
      <c r="F60" s="433"/>
      <c r="G60" s="144"/>
      <c r="H60" s="144"/>
      <c r="I60" s="144"/>
      <c r="J60" s="144"/>
      <c r="K60" s="144"/>
      <c r="L60" s="144"/>
      <c r="M60" s="434"/>
      <c r="N60" s="434"/>
      <c r="O60">
        <f t="shared" si="2"/>
        <v>0</v>
      </c>
      <c r="P60">
        <f t="shared" si="3"/>
        <v>0</v>
      </c>
      <c r="Q60">
        <f t="shared" si="4"/>
        <v>0</v>
      </c>
      <c r="R60">
        <f t="shared" si="5"/>
        <v>0</v>
      </c>
      <c r="S60">
        <f t="shared" si="6"/>
        <v>0</v>
      </c>
      <c r="T60">
        <f t="shared" si="7"/>
        <v>0</v>
      </c>
      <c r="U60">
        <f t="shared" si="8"/>
        <v>0</v>
      </c>
      <c r="V60">
        <f t="shared" si="9"/>
        <v>0</v>
      </c>
    </row>
    <row r="61" spans="1:22" ht="29.1" customHeight="1">
      <c r="A61" s="187">
        <v>55</v>
      </c>
      <c r="B61" s="430"/>
      <c r="C61" s="431"/>
      <c r="D61" s="143"/>
      <c r="E61" s="432"/>
      <c r="F61" s="433"/>
      <c r="G61" s="144"/>
      <c r="H61" s="144"/>
      <c r="I61" s="144"/>
      <c r="J61" s="144"/>
      <c r="K61" s="144"/>
      <c r="L61" s="144"/>
      <c r="M61" s="434"/>
      <c r="N61" s="434"/>
      <c r="O61">
        <f t="shared" si="2"/>
        <v>0</v>
      </c>
      <c r="P61">
        <f t="shared" si="3"/>
        <v>0</v>
      </c>
      <c r="Q61">
        <f t="shared" si="4"/>
        <v>0</v>
      </c>
      <c r="R61">
        <f t="shared" si="5"/>
        <v>0</v>
      </c>
      <c r="S61">
        <f t="shared" si="6"/>
        <v>0</v>
      </c>
      <c r="T61">
        <f t="shared" si="7"/>
        <v>0</v>
      </c>
      <c r="U61">
        <f t="shared" si="8"/>
        <v>0</v>
      </c>
      <c r="V61">
        <f t="shared" si="9"/>
        <v>0</v>
      </c>
    </row>
    <row r="62" spans="1:22" ht="29.1" customHeight="1">
      <c r="A62" s="187">
        <v>56</v>
      </c>
      <c r="B62" s="430"/>
      <c r="C62" s="431"/>
      <c r="D62" s="143"/>
      <c r="E62" s="432"/>
      <c r="F62" s="433"/>
      <c r="G62" s="144"/>
      <c r="H62" s="144"/>
      <c r="I62" s="144"/>
      <c r="J62" s="144"/>
      <c r="K62" s="144"/>
      <c r="L62" s="144"/>
      <c r="M62" s="434"/>
      <c r="N62" s="434"/>
      <c r="O62">
        <f t="shared" si="2"/>
        <v>0</v>
      </c>
      <c r="P62">
        <f t="shared" si="3"/>
        <v>0</v>
      </c>
      <c r="Q62">
        <f t="shared" si="4"/>
        <v>0</v>
      </c>
      <c r="R62">
        <f t="shared" si="5"/>
        <v>0</v>
      </c>
      <c r="S62">
        <f t="shared" si="6"/>
        <v>0</v>
      </c>
      <c r="T62">
        <f t="shared" si="7"/>
        <v>0</v>
      </c>
      <c r="U62">
        <f t="shared" si="8"/>
        <v>0</v>
      </c>
      <c r="V62">
        <f t="shared" si="9"/>
        <v>0</v>
      </c>
    </row>
    <row r="63" spans="1:22" ht="29.1" customHeight="1">
      <c r="A63" s="187">
        <v>57</v>
      </c>
      <c r="B63" s="430"/>
      <c r="C63" s="431"/>
      <c r="D63" s="143"/>
      <c r="E63" s="432"/>
      <c r="F63" s="433"/>
      <c r="G63" s="144"/>
      <c r="H63" s="144"/>
      <c r="I63" s="144"/>
      <c r="J63" s="144"/>
      <c r="K63" s="144"/>
      <c r="L63" s="144"/>
      <c r="M63" s="434"/>
      <c r="N63" s="434"/>
      <c r="O63">
        <f t="shared" si="2"/>
        <v>0</v>
      </c>
      <c r="P63">
        <f t="shared" si="3"/>
        <v>0</v>
      </c>
      <c r="Q63">
        <f t="shared" si="4"/>
        <v>0</v>
      </c>
      <c r="R63">
        <f t="shared" si="5"/>
        <v>0</v>
      </c>
      <c r="S63">
        <f t="shared" si="6"/>
        <v>0</v>
      </c>
      <c r="T63">
        <f t="shared" si="7"/>
        <v>0</v>
      </c>
      <c r="U63">
        <f t="shared" si="8"/>
        <v>0</v>
      </c>
      <c r="V63">
        <f t="shared" si="9"/>
        <v>0</v>
      </c>
    </row>
    <row r="64" spans="1:22" ht="29.1" customHeight="1">
      <c r="A64" s="187">
        <v>58</v>
      </c>
      <c r="B64" s="430"/>
      <c r="C64" s="431"/>
      <c r="D64" s="143"/>
      <c r="E64" s="432"/>
      <c r="F64" s="433"/>
      <c r="G64" s="144"/>
      <c r="H64" s="144"/>
      <c r="I64" s="144"/>
      <c r="J64" s="144"/>
      <c r="K64" s="144"/>
      <c r="L64" s="144"/>
      <c r="M64" s="434"/>
      <c r="N64" s="434"/>
      <c r="O64">
        <f t="shared" si="2"/>
        <v>0</v>
      </c>
      <c r="P64">
        <f t="shared" si="3"/>
        <v>0</v>
      </c>
      <c r="Q64">
        <f t="shared" si="4"/>
        <v>0</v>
      </c>
      <c r="R64">
        <f t="shared" si="5"/>
        <v>0</v>
      </c>
      <c r="S64">
        <f t="shared" si="6"/>
        <v>0</v>
      </c>
      <c r="T64">
        <f t="shared" si="7"/>
        <v>0</v>
      </c>
      <c r="U64">
        <f t="shared" si="8"/>
        <v>0</v>
      </c>
      <c r="V64">
        <f t="shared" si="9"/>
        <v>0</v>
      </c>
    </row>
    <row r="65" spans="1:22" ht="29.1" customHeight="1">
      <c r="A65" s="187">
        <v>59</v>
      </c>
      <c r="B65" s="430"/>
      <c r="C65" s="431"/>
      <c r="D65" s="143"/>
      <c r="E65" s="432"/>
      <c r="F65" s="433"/>
      <c r="G65" s="144"/>
      <c r="H65" s="144"/>
      <c r="I65" s="144"/>
      <c r="J65" s="144"/>
      <c r="K65" s="144"/>
      <c r="L65" s="144"/>
      <c r="M65" s="434"/>
      <c r="N65" s="434"/>
      <c r="O65">
        <f t="shared" si="2"/>
        <v>0</v>
      </c>
      <c r="P65">
        <f t="shared" si="3"/>
        <v>0</v>
      </c>
      <c r="Q65">
        <f t="shared" si="4"/>
        <v>0</v>
      </c>
      <c r="R65">
        <f t="shared" si="5"/>
        <v>0</v>
      </c>
      <c r="S65">
        <f t="shared" si="6"/>
        <v>0</v>
      </c>
      <c r="T65">
        <f t="shared" si="7"/>
        <v>0</v>
      </c>
      <c r="U65">
        <f t="shared" si="8"/>
        <v>0</v>
      </c>
      <c r="V65">
        <f t="shared" si="9"/>
        <v>0</v>
      </c>
    </row>
    <row r="66" spans="1:22" ht="29.1" customHeight="1">
      <c r="A66" s="187">
        <v>60</v>
      </c>
      <c r="B66" s="430"/>
      <c r="C66" s="431"/>
      <c r="D66" s="143"/>
      <c r="E66" s="432"/>
      <c r="F66" s="433"/>
      <c r="G66" s="144"/>
      <c r="H66" s="144"/>
      <c r="I66" s="144"/>
      <c r="J66" s="144"/>
      <c r="K66" s="144"/>
      <c r="L66" s="144"/>
      <c r="M66" s="434"/>
      <c r="N66" s="434"/>
      <c r="O66">
        <f t="shared" si="2"/>
        <v>0</v>
      </c>
      <c r="P66">
        <f t="shared" si="3"/>
        <v>0</v>
      </c>
      <c r="Q66">
        <f t="shared" si="4"/>
        <v>0</v>
      </c>
      <c r="R66">
        <f t="shared" si="5"/>
        <v>0</v>
      </c>
      <c r="S66">
        <f t="shared" si="6"/>
        <v>0</v>
      </c>
      <c r="T66">
        <f t="shared" si="7"/>
        <v>0</v>
      </c>
      <c r="U66">
        <f t="shared" si="8"/>
        <v>0</v>
      </c>
      <c r="V66">
        <f t="shared" si="9"/>
        <v>0</v>
      </c>
    </row>
    <row r="67" spans="1:22" ht="29.1" customHeight="1">
      <c r="A67" s="187">
        <v>61</v>
      </c>
      <c r="B67" s="430"/>
      <c r="C67" s="431"/>
      <c r="D67" s="143"/>
      <c r="E67" s="432"/>
      <c r="F67" s="433"/>
      <c r="G67" s="144"/>
      <c r="H67" s="144"/>
      <c r="I67" s="144"/>
      <c r="J67" s="144"/>
      <c r="K67" s="144"/>
      <c r="L67" s="144"/>
      <c r="M67" s="434"/>
      <c r="N67" s="434"/>
      <c r="O67">
        <f t="shared" si="2"/>
        <v>0</v>
      </c>
      <c r="P67">
        <f t="shared" si="3"/>
        <v>0</v>
      </c>
      <c r="Q67">
        <f t="shared" si="4"/>
        <v>0</v>
      </c>
      <c r="R67">
        <f t="shared" si="5"/>
        <v>0</v>
      </c>
      <c r="S67">
        <f t="shared" si="6"/>
        <v>0</v>
      </c>
      <c r="T67">
        <f t="shared" si="7"/>
        <v>0</v>
      </c>
      <c r="U67">
        <f t="shared" si="8"/>
        <v>0</v>
      </c>
      <c r="V67">
        <f t="shared" si="9"/>
        <v>0</v>
      </c>
    </row>
    <row r="68" spans="1:22" ht="29.1" customHeight="1">
      <c r="A68" s="187">
        <v>62</v>
      </c>
      <c r="B68" s="430"/>
      <c r="C68" s="431"/>
      <c r="D68" s="143"/>
      <c r="E68" s="432"/>
      <c r="F68" s="433"/>
      <c r="G68" s="144"/>
      <c r="H68" s="144"/>
      <c r="I68" s="144"/>
      <c r="J68" s="144"/>
      <c r="K68" s="144"/>
      <c r="L68" s="144"/>
      <c r="M68" s="434"/>
      <c r="N68" s="434"/>
      <c r="O68">
        <f t="shared" si="2"/>
        <v>0</v>
      </c>
      <c r="P68">
        <f t="shared" si="3"/>
        <v>0</v>
      </c>
      <c r="Q68">
        <f t="shared" si="4"/>
        <v>0</v>
      </c>
      <c r="R68">
        <f t="shared" si="5"/>
        <v>0</v>
      </c>
      <c r="S68">
        <f t="shared" si="6"/>
        <v>0</v>
      </c>
      <c r="T68">
        <f t="shared" si="7"/>
        <v>0</v>
      </c>
      <c r="U68">
        <f t="shared" si="8"/>
        <v>0</v>
      </c>
      <c r="V68">
        <f t="shared" si="9"/>
        <v>0</v>
      </c>
    </row>
    <row r="69" spans="1:22" ht="29.1" customHeight="1">
      <c r="A69" s="187">
        <v>63</v>
      </c>
      <c r="B69" s="430"/>
      <c r="C69" s="431"/>
      <c r="D69" s="143"/>
      <c r="E69" s="432"/>
      <c r="F69" s="433"/>
      <c r="G69" s="144"/>
      <c r="H69" s="144"/>
      <c r="I69" s="144"/>
      <c r="J69" s="144"/>
      <c r="K69" s="144"/>
      <c r="L69" s="144"/>
      <c r="M69" s="434"/>
      <c r="N69" s="434"/>
      <c r="O69">
        <f t="shared" si="2"/>
        <v>0</v>
      </c>
      <c r="P69">
        <f t="shared" si="3"/>
        <v>0</v>
      </c>
      <c r="Q69">
        <f t="shared" si="4"/>
        <v>0</v>
      </c>
      <c r="R69">
        <f t="shared" si="5"/>
        <v>0</v>
      </c>
      <c r="S69">
        <f t="shared" si="6"/>
        <v>0</v>
      </c>
      <c r="T69">
        <f t="shared" si="7"/>
        <v>0</v>
      </c>
      <c r="U69">
        <f t="shared" si="8"/>
        <v>0</v>
      </c>
      <c r="V69">
        <f t="shared" si="9"/>
        <v>0</v>
      </c>
    </row>
    <row r="70" spans="1:22" ht="29.1" customHeight="1">
      <c r="A70" s="187">
        <v>64</v>
      </c>
      <c r="B70" s="430"/>
      <c r="C70" s="431"/>
      <c r="D70" s="143"/>
      <c r="E70" s="432"/>
      <c r="F70" s="433"/>
      <c r="G70" s="144"/>
      <c r="H70" s="144"/>
      <c r="I70" s="144"/>
      <c r="J70" s="144"/>
      <c r="K70" s="144"/>
      <c r="L70" s="144"/>
      <c r="M70" s="434"/>
      <c r="N70" s="434"/>
      <c r="O70">
        <f t="shared" si="2"/>
        <v>0</v>
      </c>
      <c r="P70">
        <f t="shared" si="3"/>
        <v>0</v>
      </c>
      <c r="Q70">
        <f t="shared" si="4"/>
        <v>0</v>
      </c>
      <c r="R70">
        <f t="shared" si="5"/>
        <v>0</v>
      </c>
      <c r="S70">
        <f t="shared" si="6"/>
        <v>0</v>
      </c>
      <c r="T70">
        <f t="shared" si="7"/>
        <v>0</v>
      </c>
      <c r="U70">
        <f t="shared" si="8"/>
        <v>0</v>
      </c>
      <c r="V70">
        <f t="shared" si="9"/>
        <v>0</v>
      </c>
    </row>
    <row r="71" spans="1:22" ht="29.1" customHeight="1">
      <c r="A71" s="187">
        <v>65</v>
      </c>
      <c r="B71" s="430"/>
      <c r="C71" s="431"/>
      <c r="D71" s="143"/>
      <c r="E71" s="432"/>
      <c r="F71" s="433"/>
      <c r="G71" s="144"/>
      <c r="H71" s="144"/>
      <c r="I71" s="144"/>
      <c r="J71" s="144"/>
      <c r="K71" s="144"/>
      <c r="L71" s="144"/>
      <c r="M71" s="434"/>
      <c r="N71" s="434"/>
      <c r="O71">
        <f t="shared" ref="O71:O134" si="11">COUNTIF(G71:L71,"〇")</f>
        <v>0</v>
      </c>
      <c r="P71">
        <f t="shared" ref="P71:P134" si="12">IF(E71="年少未満",O71,0)</f>
        <v>0</v>
      </c>
      <c r="Q71">
        <f t="shared" ref="Q71:Q134" si="13">IF(E71="年少～年長",O71,0)</f>
        <v>0</v>
      </c>
      <c r="R71">
        <f t="shared" ref="R71:R134" si="14">IF(E71="小学生",O71,0)</f>
        <v>0</v>
      </c>
      <c r="S71">
        <f t="shared" ref="S71:S134" si="15">IF(E71="中学生",O71,0)</f>
        <v>0</v>
      </c>
      <c r="T71">
        <f t="shared" ref="T71:T134" si="16">IF(E71="高校生",O71,0)</f>
        <v>0</v>
      </c>
      <c r="U71">
        <f t="shared" ref="U71:U134" si="17">IF(E71="学生",O71,0)</f>
        <v>0</v>
      </c>
      <c r="V71">
        <f t="shared" ref="V71:V134" si="18">IF(E71="大人",O71,0)</f>
        <v>0</v>
      </c>
    </row>
    <row r="72" spans="1:22" ht="29.1" customHeight="1">
      <c r="A72" s="187">
        <v>66</v>
      </c>
      <c r="B72" s="430"/>
      <c r="C72" s="431"/>
      <c r="D72" s="143"/>
      <c r="E72" s="432"/>
      <c r="F72" s="433"/>
      <c r="G72" s="144"/>
      <c r="H72" s="144"/>
      <c r="I72" s="144"/>
      <c r="J72" s="144"/>
      <c r="K72" s="144"/>
      <c r="L72" s="144"/>
      <c r="M72" s="434"/>
      <c r="N72" s="434"/>
      <c r="O72">
        <f t="shared" si="11"/>
        <v>0</v>
      </c>
      <c r="P72">
        <f t="shared" si="12"/>
        <v>0</v>
      </c>
      <c r="Q72">
        <f t="shared" si="13"/>
        <v>0</v>
      </c>
      <c r="R72">
        <f t="shared" si="14"/>
        <v>0</v>
      </c>
      <c r="S72">
        <f t="shared" si="15"/>
        <v>0</v>
      </c>
      <c r="T72">
        <f t="shared" si="16"/>
        <v>0</v>
      </c>
      <c r="U72">
        <f t="shared" si="17"/>
        <v>0</v>
      </c>
      <c r="V72">
        <f t="shared" si="18"/>
        <v>0</v>
      </c>
    </row>
    <row r="73" spans="1:22" ht="29.1" customHeight="1">
      <c r="A73" s="187">
        <v>67</v>
      </c>
      <c r="B73" s="430"/>
      <c r="C73" s="431"/>
      <c r="D73" s="143"/>
      <c r="E73" s="432"/>
      <c r="F73" s="433"/>
      <c r="G73" s="144"/>
      <c r="H73" s="144"/>
      <c r="I73" s="144"/>
      <c r="J73" s="144"/>
      <c r="K73" s="144"/>
      <c r="L73" s="144"/>
      <c r="M73" s="434"/>
      <c r="N73" s="434"/>
      <c r="O73">
        <f t="shared" si="11"/>
        <v>0</v>
      </c>
      <c r="P73">
        <f t="shared" si="12"/>
        <v>0</v>
      </c>
      <c r="Q73">
        <f t="shared" si="13"/>
        <v>0</v>
      </c>
      <c r="R73">
        <f t="shared" si="14"/>
        <v>0</v>
      </c>
      <c r="S73">
        <f t="shared" si="15"/>
        <v>0</v>
      </c>
      <c r="T73">
        <f t="shared" si="16"/>
        <v>0</v>
      </c>
      <c r="U73">
        <f t="shared" si="17"/>
        <v>0</v>
      </c>
      <c r="V73">
        <f t="shared" si="18"/>
        <v>0</v>
      </c>
    </row>
    <row r="74" spans="1:22" ht="29.1" customHeight="1">
      <c r="A74" s="187">
        <v>68</v>
      </c>
      <c r="B74" s="430"/>
      <c r="C74" s="431"/>
      <c r="D74" s="143"/>
      <c r="E74" s="432"/>
      <c r="F74" s="433"/>
      <c r="G74" s="144"/>
      <c r="H74" s="144"/>
      <c r="I74" s="144"/>
      <c r="J74" s="144"/>
      <c r="K74" s="144"/>
      <c r="L74" s="144"/>
      <c r="M74" s="434"/>
      <c r="N74" s="434"/>
      <c r="O74">
        <f t="shared" si="11"/>
        <v>0</v>
      </c>
      <c r="P74">
        <f t="shared" si="12"/>
        <v>0</v>
      </c>
      <c r="Q74">
        <f t="shared" si="13"/>
        <v>0</v>
      </c>
      <c r="R74">
        <f t="shared" si="14"/>
        <v>0</v>
      </c>
      <c r="S74">
        <f t="shared" si="15"/>
        <v>0</v>
      </c>
      <c r="T74">
        <f t="shared" si="16"/>
        <v>0</v>
      </c>
      <c r="U74">
        <f t="shared" si="17"/>
        <v>0</v>
      </c>
      <c r="V74">
        <f t="shared" si="18"/>
        <v>0</v>
      </c>
    </row>
    <row r="75" spans="1:22" ht="29.1" customHeight="1">
      <c r="A75" s="187">
        <v>69</v>
      </c>
      <c r="B75" s="430"/>
      <c r="C75" s="431"/>
      <c r="D75" s="143"/>
      <c r="E75" s="432"/>
      <c r="F75" s="433"/>
      <c r="G75" s="144"/>
      <c r="H75" s="144"/>
      <c r="I75" s="144"/>
      <c r="J75" s="144"/>
      <c r="K75" s="144"/>
      <c r="L75" s="144"/>
      <c r="M75" s="434"/>
      <c r="N75" s="434"/>
      <c r="O75">
        <f t="shared" si="11"/>
        <v>0</v>
      </c>
      <c r="P75">
        <f t="shared" si="12"/>
        <v>0</v>
      </c>
      <c r="Q75">
        <f t="shared" si="13"/>
        <v>0</v>
      </c>
      <c r="R75">
        <f t="shared" si="14"/>
        <v>0</v>
      </c>
      <c r="S75">
        <f t="shared" si="15"/>
        <v>0</v>
      </c>
      <c r="T75">
        <f t="shared" si="16"/>
        <v>0</v>
      </c>
      <c r="U75">
        <f t="shared" si="17"/>
        <v>0</v>
      </c>
      <c r="V75">
        <f t="shared" si="18"/>
        <v>0</v>
      </c>
    </row>
    <row r="76" spans="1:22" ht="29.1" customHeight="1">
      <c r="A76" s="187">
        <v>70</v>
      </c>
      <c r="B76" s="430"/>
      <c r="C76" s="431"/>
      <c r="D76" s="143"/>
      <c r="E76" s="432"/>
      <c r="F76" s="433"/>
      <c r="G76" s="144"/>
      <c r="H76" s="144"/>
      <c r="I76" s="144"/>
      <c r="J76" s="144"/>
      <c r="K76" s="144"/>
      <c r="L76" s="144"/>
      <c r="M76" s="434"/>
      <c r="N76" s="434"/>
      <c r="O76">
        <f t="shared" si="11"/>
        <v>0</v>
      </c>
      <c r="P76">
        <f t="shared" si="12"/>
        <v>0</v>
      </c>
      <c r="Q76">
        <f t="shared" si="13"/>
        <v>0</v>
      </c>
      <c r="R76">
        <f t="shared" si="14"/>
        <v>0</v>
      </c>
      <c r="S76">
        <f t="shared" si="15"/>
        <v>0</v>
      </c>
      <c r="T76">
        <f t="shared" si="16"/>
        <v>0</v>
      </c>
      <c r="U76">
        <f t="shared" si="17"/>
        <v>0</v>
      </c>
      <c r="V76">
        <f t="shared" si="18"/>
        <v>0</v>
      </c>
    </row>
    <row r="77" spans="1:22" ht="29.1" customHeight="1">
      <c r="A77" s="187">
        <v>71</v>
      </c>
      <c r="B77" s="430"/>
      <c r="C77" s="431"/>
      <c r="D77" s="143"/>
      <c r="E77" s="432"/>
      <c r="F77" s="433"/>
      <c r="G77" s="144"/>
      <c r="H77" s="144"/>
      <c r="I77" s="144"/>
      <c r="J77" s="144"/>
      <c r="K77" s="144"/>
      <c r="L77" s="144"/>
      <c r="M77" s="434"/>
      <c r="N77" s="434"/>
      <c r="O77">
        <f t="shared" si="11"/>
        <v>0</v>
      </c>
      <c r="P77">
        <f t="shared" si="12"/>
        <v>0</v>
      </c>
      <c r="Q77">
        <f t="shared" si="13"/>
        <v>0</v>
      </c>
      <c r="R77">
        <f t="shared" si="14"/>
        <v>0</v>
      </c>
      <c r="S77">
        <f t="shared" si="15"/>
        <v>0</v>
      </c>
      <c r="T77">
        <f t="shared" si="16"/>
        <v>0</v>
      </c>
      <c r="U77">
        <f t="shared" si="17"/>
        <v>0</v>
      </c>
      <c r="V77">
        <f t="shared" si="18"/>
        <v>0</v>
      </c>
    </row>
    <row r="78" spans="1:22" ht="29.1" customHeight="1">
      <c r="A78" s="187">
        <v>72</v>
      </c>
      <c r="B78" s="430"/>
      <c r="C78" s="431"/>
      <c r="D78" s="143"/>
      <c r="E78" s="432"/>
      <c r="F78" s="433"/>
      <c r="G78" s="144"/>
      <c r="H78" s="144"/>
      <c r="I78" s="144"/>
      <c r="J78" s="144"/>
      <c r="K78" s="144"/>
      <c r="L78" s="144"/>
      <c r="M78" s="434"/>
      <c r="N78" s="434"/>
      <c r="O78">
        <f t="shared" si="11"/>
        <v>0</v>
      </c>
      <c r="P78">
        <f t="shared" si="12"/>
        <v>0</v>
      </c>
      <c r="Q78">
        <f t="shared" si="13"/>
        <v>0</v>
      </c>
      <c r="R78">
        <f t="shared" si="14"/>
        <v>0</v>
      </c>
      <c r="S78">
        <f t="shared" si="15"/>
        <v>0</v>
      </c>
      <c r="T78">
        <f t="shared" si="16"/>
        <v>0</v>
      </c>
      <c r="U78">
        <f t="shared" si="17"/>
        <v>0</v>
      </c>
      <c r="V78">
        <f t="shared" si="18"/>
        <v>0</v>
      </c>
    </row>
    <row r="79" spans="1:22" ht="29.1" customHeight="1">
      <c r="A79" s="187">
        <v>73</v>
      </c>
      <c r="B79" s="430"/>
      <c r="C79" s="431"/>
      <c r="D79" s="143"/>
      <c r="E79" s="432"/>
      <c r="F79" s="433"/>
      <c r="G79" s="144"/>
      <c r="H79" s="144"/>
      <c r="I79" s="144"/>
      <c r="J79" s="144"/>
      <c r="K79" s="144"/>
      <c r="L79" s="144"/>
      <c r="M79" s="434"/>
      <c r="N79" s="434"/>
      <c r="O79">
        <f t="shared" si="11"/>
        <v>0</v>
      </c>
      <c r="P79">
        <f t="shared" si="12"/>
        <v>0</v>
      </c>
      <c r="Q79">
        <f t="shared" si="13"/>
        <v>0</v>
      </c>
      <c r="R79">
        <f t="shared" si="14"/>
        <v>0</v>
      </c>
      <c r="S79">
        <f t="shared" si="15"/>
        <v>0</v>
      </c>
      <c r="T79">
        <f t="shared" si="16"/>
        <v>0</v>
      </c>
      <c r="U79">
        <f t="shared" si="17"/>
        <v>0</v>
      </c>
      <c r="V79">
        <f t="shared" si="18"/>
        <v>0</v>
      </c>
    </row>
    <row r="80" spans="1:22" ht="29.1" customHeight="1">
      <c r="A80" s="187">
        <v>74</v>
      </c>
      <c r="B80" s="430"/>
      <c r="C80" s="431"/>
      <c r="D80" s="143"/>
      <c r="E80" s="432"/>
      <c r="F80" s="433"/>
      <c r="G80" s="144"/>
      <c r="H80" s="144"/>
      <c r="I80" s="144"/>
      <c r="J80" s="144"/>
      <c r="K80" s="144"/>
      <c r="L80" s="144"/>
      <c r="M80" s="434"/>
      <c r="N80" s="434"/>
      <c r="O80">
        <f t="shared" si="11"/>
        <v>0</v>
      </c>
      <c r="P80">
        <f t="shared" si="12"/>
        <v>0</v>
      </c>
      <c r="Q80">
        <f t="shared" si="13"/>
        <v>0</v>
      </c>
      <c r="R80">
        <f t="shared" si="14"/>
        <v>0</v>
      </c>
      <c r="S80">
        <f t="shared" si="15"/>
        <v>0</v>
      </c>
      <c r="T80">
        <f t="shared" si="16"/>
        <v>0</v>
      </c>
      <c r="U80">
        <f t="shared" si="17"/>
        <v>0</v>
      </c>
      <c r="V80">
        <f t="shared" si="18"/>
        <v>0</v>
      </c>
    </row>
    <row r="81" spans="1:22" ht="29.1" customHeight="1">
      <c r="A81" s="187">
        <v>75</v>
      </c>
      <c r="B81" s="430"/>
      <c r="C81" s="431"/>
      <c r="D81" s="143"/>
      <c r="E81" s="432"/>
      <c r="F81" s="433"/>
      <c r="G81" s="144"/>
      <c r="H81" s="144"/>
      <c r="I81" s="144"/>
      <c r="J81" s="144"/>
      <c r="K81" s="144"/>
      <c r="L81" s="144"/>
      <c r="M81" s="434"/>
      <c r="N81" s="434"/>
      <c r="O81">
        <f t="shared" si="11"/>
        <v>0</v>
      </c>
      <c r="P81">
        <f t="shared" si="12"/>
        <v>0</v>
      </c>
      <c r="Q81">
        <f t="shared" si="13"/>
        <v>0</v>
      </c>
      <c r="R81">
        <f t="shared" si="14"/>
        <v>0</v>
      </c>
      <c r="S81">
        <f t="shared" si="15"/>
        <v>0</v>
      </c>
      <c r="T81">
        <f t="shared" si="16"/>
        <v>0</v>
      </c>
      <c r="U81">
        <f t="shared" si="17"/>
        <v>0</v>
      </c>
      <c r="V81">
        <f t="shared" si="18"/>
        <v>0</v>
      </c>
    </row>
    <row r="82" spans="1:22" ht="29.1" customHeight="1">
      <c r="A82" s="187">
        <v>76</v>
      </c>
      <c r="B82" s="430"/>
      <c r="C82" s="431"/>
      <c r="D82" s="143"/>
      <c r="E82" s="432"/>
      <c r="F82" s="433"/>
      <c r="G82" s="144"/>
      <c r="H82" s="144"/>
      <c r="I82" s="144"/>
      <c r="J82" s="144"/>
      <c r="K82" s="144"/>
      <c r="L82" s="144"/>
      <c r="M82" s="434"/>
      <c r="N82" s="434"/>
      <c r="O82">
        <f t="shared" si="11"/>
        <v>0</v>
      </c>
      <c r="P82">
        <f t="shared" si="12"/>
        <v>0</v>
      </c>
      <c r="Q82">
        <f t="shared" si="13"/>
        <v>0</v>
      </c>
      <c r="R82">
        <f t="shared" si="14"/>
        <v>0</v>
      </c>
      <c r="S82">
        <f t="shared" si="15"/>
        <v>0</v>
      </c>
      <c r="T82">
        <f t="shared" si="16"/>
        <v>0</v>
      </c>
      <c r="U82">
        <f t="shared" si="17"/>
        <v>0</v>
      </c>
      <c r="V82">
        <f t="shared" si="18"/>
        <v>0</v>
      </c>
    </row>
    <row r="83" spans="1:22" ht="29.1" customHeight="1">
      <c r="A83" s="187">
        <v>77</v>
      </c>
      <c r="B83" s="430"/>
      <c r="C83" s="431"/>
      <c r="D83" s="143"/>
      <c r="E83" s="432"/>
      <c r="F83" s="433"/>
      <c r="G83" s="144"/>
      <c r="H83" s="144"/>
      <c r="I83" s="144"/>
      <c r="J83" s="144"/>
      <c r="K83" s="144"/>
      <c r="L83" s="144"/>
      <c r="M83" s="434"/>
      <c r="N83" s="434"/>
      <c r="O83">
        <f t="shared" si="11"/>
        <v>0</v>
      </c>
      <c r="P83">
        <f t="shared" si="12"/>
        <v>0</v>
      </c>
      <c r="Q83">
        <f t="shared" si="13"/>
        <v>0</v>
      </c>
      <c r="R83">
        <f t="shared" si="14"/>
        <v>0</v>
      </c>
      <c r="S83">
        <f t="shared" si="15"/>
        <v>0</v>
      </c>
      <c r="T83">
        <f t="shared" si="16"/>
        <v>0</v>
      </c>
      <c r="U83">
        <f t="shared" si="17"/>
        <v>0</v>
      </c>
      <c r="V83">
        <f t="shared" si="18"/>
        <v>0</v>
      </c>
    </row>
    <row r="84" spans="1:22" ht="29.1" customHeight="1">
      <c r="A84" s="187">
        <v>78</v>
      </c>
      <c r="B84" s="430"/>
      <c r="C84" s="431"/>
      <c r="D84" s="143"/>
      <c r="E84" s="432"/>
      <c r="F84" s="433"/>
      <c r="G84" s="144"/>
      <c r="H84" s="144"/>
      <c r="I84" s="144"/>
      <c r="J84" s="144"/>
      <c r="K84" s="144"/>
      <c r="L84" s="144"/>
      <c r="M84" s="434"/>
      <c r="N84" s="434"/>
      <c r="O84">
        <f t="shared" si="11"/>
        <v>0</v>
      </c>
      <c r="P84">
        <f t="shared" si="12"/>
        <v>0</v>
      </c>
      <c r="Q84">
        <f t="shared" si="13"/>
        <v>0</v>
      </c>
      <c r="R84">
        <f t="shared" si="14"/>
        <v>0</v>
      </c>
      <c r="S84">
        <f t="shared" si="15"/>
        <v>0</v>
      </c>
      <c r="T84">
        <f t="shared" si="16"/>
        <v>0</v>
      </c>
      <c r="U84">
        <f t="shared" si="17"/>
        <v>0</v>
      </c>
      <c r="V84">
        <f t="shared" si="18"/>
        <v>0</v>
      </c>
    </row>
    <row r="85" spans="1:22" ht="29.1" customHeight="1">
      <c r="A85" s="187">
        <v>79</v>
      </c>
      <c r="B85" s="430"/>
      <c r="C85" s="431"/>
      <c r="D85" s="143"/>
      <c r="E85" s="432"/>
      <c r="F85" s="433"/>
      <c r="G85" s="144"/>
      <c r="H85" s="144"/>
      <c r="I85" s="144"/>
      <c r="J85" s="144"/>
      <c r="K85" s="144"/>
      <c r="L85" s="144"/>
      <c r="M85" s="434"/>
      <c r="N85" s="434"/>
      <c r="O85">
        <f t="shared" si="11"/>
        <v>0</v>
      </c>
      <c r="P85">
        <f t="shared" si="12"/>
        <v>0</v>
      </c>
      <c r="Q85">
        <f t="shared" si="13"/>
        <v>0</v>
      </c>
      <c r="R85">
        <f t="shared" si="14"/>
        <v>0</v>
      </c>
      <c r="S85">
        <f t="shared" si="15"/>
        <v>0</v>
      </c>
      <c r="T85">
        <f t="shared" si="16"/>
        <v>0</v>
      </c>
      <c r="U85">
        <f t="shared" si="17"/>
        <v>0</v>
      </c>
      <c r="V85">
        <f t="shared" si="18"/>
        <v>0</v>
      </c>
    </row>
    <row r="86" spans="1:22" ht="29.1" customHeight="1">
      <c r="A86" s="187">
        <v>80</v>
      </c>
      <c r="B86" s="430"/>
      <c r="C86" s="431"/>
      <c r="D86" s="143"/>
      <c r="E86" s="432"/>
      <c r="F86" s="433"/>
      <c r="G86" s="144"/>
      <c r="H86" s="144"/>
      <c r="I86" s="144"/>
      <c r="J86" s="144"/>
      <c r="K86" s="144"/>
      <c r="L86" s="144"/>
      <c r="M86" s="434"/>
      <c r="N86" s="434"/>
      <c r="O86">
        <f t="shared" si="11"/>
        <v>0</v>
      </c>
      <c r="P86">
        <f t="shared" si="12"/>
        <v>0</v>
      </c>
      <c r="Q86">
        <f t="shared" si="13"/>
        <v>0</v>
      </c>
      <c r="R86">
        <f t="shared" si="14"/>
        <v>0</v>
      </c>
      <c r="S86">
        <f t="shared" si="15"/>
        <v>0</v>
      </c>
      <c r="T86">
        <f t="shared" si="16"/>
        <v>0</v>
      </c>
      <c r="U86">
        <f t="shared" si="17"/>
        <v>0</v>
      </c>
      <c r="V86">
        <f t="shared" si="18"/>
        <v>0</v>
      </c>
    </row>
    <row r="87" spans="1:22" ht="29.1" customHeight="1">
      <c r="A87" s="187">
        <v>81</v>
      </c>
      <c r="B87" s="430"/>
      <c r="C87" s="431"/>
      <c r="D87" s="143"/>
      <c r="E87" s="432"/>
      <c r="F87" s="433"/>
      <c r="G87" s="144"/>
      <c r="H87" s="144"/>
      <c r="I87" s="144"/>
      <c r="J87" s="144"/>
      <c r="K87" s="144"/>
      <c r="L87" s="144"/>
      <c r="M87" s="434"/>
      <c r="N87" s="434"/>
      <c r="O87">
        <f t="shared" si="11"/>
        <v>0</v>
      </c>
      <c r="P87">
        <f t="shared" si="12"/>
        <v>0</v>
      </c>
      <c r="Q87">
        <f t="shared" si="13"/>
        <v>0</v>
      </c>
      <c r="R87">
        <f t="shared" si="14"/>
        <v>0</v>
      </c>
      <c r="S87">
        <f t="shared" si="15"/>
        <v>0</v>
      </c>
      <c r="T87">
        <f t="shared" si="16"/>
        <v>0</v>
      </c>
      <c r="U87">
        <f t="shared" si="17"/>
        <v>0</v>
      </c>
      <c r="V87">
        <f t="shared" si="18"/>
        <v>0</v>
      </c>
    </row>
    <row r="88" spans="1:22" ht="29.1" customHeight="1">
      <c r="A88" s="187">
        <v>82</v>
      </c>
      <c r="B88" s="430"/>
      <c r="C88" s="431"/>
      <c r="D88" s="143"/>
      <c r="E88" s="432"/>
      <c r="F88" s="433"/>
      <c r="G88" s="144"/>
      <c r="H88" s="144"/>
      <c r="I88" s="144"/>
      <c r="J88" s="144"/>
      <c r="K88" s="144"/>
      <c r="L88" s="144"/>
      <c r="M88" s="434"/>
      <c r="N88" s="434"/>
      <c r="O88">
        <f>COUNTIF(G88:L88,"〇")</f>
        <v>0</v>
      </c>
      <c r="P88">
        <f t="shared" si="12"/>
        <v>0</v>
      </c>
      <c r="Q88">
        <f t="shared" si="13"/>
        <v>0</v>
      </c>
      <c r="R88">
        <f t="shared" si="14"/>
        <v>0</v>
      </c>
      <c r="S88">
        <f t="shared" si="15"/>
        <v>0</v>
      </c>
      <c r="T88">
        <f>IF(E88="高校生",O88,0)</f>
        <v>0</v>
      </c>
      <c r="U88">
        <f t="shared" si="17"/>
        <v>0</v>
      </c>
      <c r="V88">
        <f t="shared" si="18"/>
        <v>0</v>
      </c>
    </row>
    <row r="89" spans="1:22" ht="29.1" customHeight="1">
      <c r="A89" s="187">
        <v>83</v>
      </c>
      <c r="B89" s="430"/>
      <c r="C89" s="431"/>
      <c r="D89" s="143"/>
      <c r="E89" s="432"/>
      <c r="F89" s="433"/>
      <c r="G89" s="144"/>
      <c r="H89" s="144"/>
      <c r="I89" s="144"/>
      <c r="J89" s="144"/>
      <c r="K89" s="144"/>
      <c r="L89" s="144"/>
      <c r="M89" s="434"/>
      <c r="N89" s="434"/>
      <c r="O89">
        <f t="shared" si="11"/>
        <v>0</v>
      </c>
      <c r="P89">
        <f t="shared" si="12"/>
        <v>0</v>
      </c>
      <c r="Q89">
        <f t="shared" si="13"/>
        <v>0</v>
      </c>
      <c r="R89">
        <f t="shared" si="14"/>
        <v>0</v>
      </c>
      <c r="S89">
        <f t="shared" si="15"/>
        <v>0</v>
      </c>
      <c r="T89">
        <f t="shared" si="16"/>
        <v>0</v>
      </c>
      <c r="U89">
        <f t="shared" si="17"/>
        <v>0</v>
      </c>
      <c r="V89">
        <f t="shared" si="18"/>
        <v>0</v>
      </c>
    </row>
    <row r="90" spans="1:22" ht="29.1" customHeight="1">
      <c r="A90" s="187">
        <v>84</v>
      </c>
      <c r="B90" s="430"/>
      <c r="C90" s="431"/>
      <c r="D90" s="143"/>
      <c r="E90" s="432"/>
      <c r="F90" s="433"/>
      <c r="G90" s="144"/>
      <c r="H90" s="144"/>
      <c r="I90" s="144"/>
      <c r="J90" s="144"/>
      <c r="K90" s="144"/>
      <c r="L90" s="144"/>
      <c r="M90" s="434"/>
      <c r="N90" s="434"/>
      <c r="O90">
        <f t="shared" si="11"/>
        <v>0</v>
      </c>
      <c r="P90">
        <f t="shared" si="12"/>
        <v>0</v>
      </c>
      <c r="Q90">
        <f t="shared" si="13"/>
        <v>0</v>
      </c>
      <c r="R90">
        <f t="shared" si="14"/>
        <v>0</v>
      </c>
      <c r="S90">
        <f t="shared" si="15"/>
        <v>0</v>
      </c>
      <c r="T90">
        <f t="shared" si="16"/>
        <v>0</v>
      </c>
      <c r="U90">
        <f t="shared" si="17"/>
        <v>0</v>
      </c>
      <c r="V90">
        <f t="shared" si="18"/>
        <v>0</v>
      </c>
    </row>
    <row r="91" spans="1:22" ht="29.1" customHeight="1">
      <c r="A91" s="187">
        <v>85</v>
      </c>
      <c r="B91" s="430"/>
      <c r="C91" s="431"/>
      <c r="D91" s="143"/>
      <c r="E91" s="432"/>
      <c r="F91" s="433"/>
      <c r="G91" s="144"/>
      <c r="H91" s="144"/>
      <c r="I91" s="144"/>
      <c r="J91" s="144"/>
      <c r="K91" s="144"/>
      <c r="L91" s="144"/>
      <c r="M91" s="434"/>
      <c r="N91" s="434"/>
      <c r="O91">
        <f t="shared" si="11"/>
        <v>0</v>
      </c>
      <c r="P91">
        <f t="shared" si="12"/>
        <v>0</v>
      </c>
      <c r="Q91">
        <f t="shared" si="13"/>
        <v>0</v>
      </c>
      <c r="R91">
        <f t="shared" si="14"/>
        <v>0</v>
      </c>
      <c r="S91">
        <f t="shared" si="15"/>
        <v>0</v>
      </c>
      <c r="T91">
        <f t="shared" si="16"/>
        <v>0</v>
      </c>
      <c r="U91">
        <f t="shared" si="17"/>
        <v>0</v>
      </c>
      <c r="V91">
        <f t="shared" si="18"/>
        <v>0</v>
      </c>
    </row>
    <row r="92" spans="1:22" ht="29.1" customHeight="1">
      <c r="A92" s="187">
        <v>86</v>
      </c>
      <c r="B92" s="430"/>
      <c r="C92" s="431"/>
      <c r="D92" s="143"/>
      <c r="E92" s="432"/>
      <c r="F92" s="433"/>
      <c r="G92" s="144"/>
      <c r="H92" s="144"/>
      <c r="I92" s="144"/>
      <c r="J92" s="144"/>
      <c r="K92" s="144"/>
      <c r="L92" s="144"/>
      <c r="M92" s="434"/>
      <c r="N92" s="434"/>
      <c r="O92">
        <f t="shared" si="11"/>
        <v>0</v>
      </c>
      <c r="P92">
        <f t="shared" si="12"/>
        <v>0</v>
      </c>
      <c r="Q92">
        <f t="shared" si="13"/>
        <v>0</v>
      </c>
      <c r="R92">
        <f t="shared" si="14"/>
        <v>0</v>
      </c>
      <c r="S92">
        <f t="shared" si="15"/>
        <v>0</v>
      </c>
      <c r="T92">
        <f t="shared" si="16"/>
        <v>0</v>
      </c>
      <c r="U92">
        <f t="shared" si="17"/>
        <v>0</v>
      </c>
      <c r="V92">
        <f t="shared" si="18"/>
        <v>0</v>
      </c>
    </row>
    <row r="93" spans="1:22" ht="29.1" customHeight="1">
      <c r="A93" s="187">
        <v>87</v>
      </c>
      <c r="B93" s="430"/>
      <c r="C93" s="431"/>
      <c r="D93" s="143"/>
      <c r="E93" s="432"/>
      <c r="F93" s="433"/>
      <c r="G93" s="144"/>
      <c r="H93" s="144"/>
      <c r="I93" s="144"/>
      <c r="J93" s="144"/>
      <c r="K93" s="144"/>
      <c r="L93" s="144"/>
      <c r="M93" s="434"/>
      <c r="N93" s="434"/>
      <c r="O93">
        <f t="shared" si="11"/>
        <v>0</v>
      </c>
      <c r="P93">
        <f t="shared" si="12"/>
        <v>0</v>
      </c>
      <c r="Q93">
        <f t="shared" si="13"/>
        <v>0</v>
      </c>
      <c r="R93">
        <f t="shared" si="14"/>
        <v>0</v>
      </c>
      <c r="S93">
        <f t="shared" si="15"/>
        <v>0</v>
      </c>
      <c r="T93">
        <f t="shared" si="16"/>
        <v>0</v>
      </c>
      <c r="U93">
        <f t="shared" si="17"/>
        <v>0</v>
      </c>
      <c r="V93">
        <f t="shared" si="18"/>
        <v>0</v>
      </c>
    </row>
    <row r="94" spans="1:22" ht="29.1" customHeight="1">
      <c r="A94" s="187">
        <v>88</v>
      </c>
      <c r="B94" s="430"/>
      <c r="C94" s="431"/>
      <c r="D94" s="143"/>
      <c r="E94" s="432"/>
      <c r="F94" s="433"/>
      <c r="G94" s="144"/>
      <c r="H94" s="144"/>
      <c r="I94" s="144"/>
      <c r="J94" s="144"/>
      <c r="K94" s="144"/>
      <c r="L94" s="144"/>
      <c r="M94" s="434"/>
      <c r="N94" s="434"/>
      <c r="O94">
        <f t="shared" si="11"/>
        <v>0</v>
      </c>
      <c r="P94">
        <f t="shared" si="12"/>
        <v>0</v>
      </c>
      <c r="Q94">
        <f t="shared" si="13"/>
        <v>0</v>
      </c>
      <c r="R94">
        <f t="shared" si="14"/>
        <v>0</v>
      </c>
      <c r="S94">
        <f t="shared" si="15"/>
        <v>0</v>
      </c>
      <c r="T94">
        <f t="shared" si="16"/>
        <v>0</v>
      </c>
      <c r="U94">
        <f t="shared" si="17"/>
        <v>0</v>
      </c>
      <c r="V94">
        <f t="shared" si="18"/>
        <v>0</v>
      </c>
    </row>
    <row r="95" spans="1:22" ht="29.1" customHeight="1">
      <c r="A95" s="187">
        <v>89</v>
      </c>
      <c r="B95" s="430"/>
      <c r="C95" s="431"/>
      <c r="D95" s="143"/>
      <c r="E95" s="432"/>
      <c r="F95" s="433"/>
      <c r="G95" s="144"/>
      <c r="H95" s="144"/>
      <c r="I95" s="144"/>
      <c r="J95" s="144"/>
      <c r="K95" s="144"/>
      <c r="L95" s="144"/>
      <c r="M95" s="434"/>
      <c r="N95" s="434"/>
      <c r="O95">
        <f t="shared" si="11"/>
        <v>0</v>
      </c>
      <c r="P95">
        <f t="shared" si="12"/>
        <v>0</v>
      </c>
      <c r="Q95">
        <f t="shared" si="13"/>
        <v>0</v>
      </c>
      <c r="R95">
        <f t="shared" si="14"/>
        <v>0</v>
      </c>
      <c r="S95">
        <f t="shared" si="15"/>
        <v>0</v>
      </c>
      <c r="T95">
        <f t="shared" si="16"/>
        <v>0</v>
      </c>
      <c r="U95">
        <f t="shared" si="17"/>
        <v>0</v>
      </c>
      <c r="V95">
        <f t="shared" si="18"/>
        <v>0</v>
      </c>
    </row>
    <row r="96" spans="1:22" ht="29.1" customHeight="1">
      <c r="A96" s="187">
        <v>90</v>
      </c>
      <c r="B96" s="430"/>
      <c r="C96" s="431"/>
      <c r="D96" s="143"/>
      <c r="E96" s="432"/>
      <c r="F96" s="433"/>
      <c r="G96" s="144"/>
      <c r="H96" s="144"/>
      <c r="I96" s="144"/>
      <c r="J96" s="144"/>
      <c r="K96" s="144"/>
      <c r="L96" s="144"/>
      <c r="M96" s="434"/>
      <c r="N96" s="434"/>
      <c r="O96">
        <f t="shared" si="11"/>
        <v>0</v>
      </c>
      <c r="P96">
        <f t="shared" si="12"/>
        <v>0</v>
      </c>
      <c r="Q96">
        <f t="shared" si="13"/>
        <v>0</v>
      </c>
      <c r="R96">
        <f t="shared" si="14"/>
        <v>0</v>
      </c>
      <c r="S96">
        <f t="shared" si="15"/>
        <v>0</v>
      </c>
      <c r="T96">
        <f t="shared" si="16"/>
        <v>0</v>
      </c>
      <c r="U96">
        <f t="shared" si="17"/>
        <v>0</v>
      </c>
      <c r="V96">
        <f t="shared" si="18"/>
        <v>0</v>
      </c>
    </row>
    <row r="97" spans="1:22" ht="29.1" customHeight="1">
      <c r="A97" s="187">
        <v>91</v>
      </c>
      <c r="B97" s="430"/>
      <c r="C97" s="431"/>
      <c r="D97" s="143"/>
      <c r="E97" s="432"/>
      <c r="F97" s="433"/>
      <c r="G97" s="144"/>
      <c r="H97" s="144"/>
      <c r="I97" s="144"/>
      <c r="J97" s="144"/>
      <c r="K97" s="144"/>
      <c r="L97" s="144"/>
      <c r="M97" s="434"/>
      <c r="N97" s="434"/>
      <c r="O97">
        <f t="shared" si="11"/>
        <v>0</v>
      </c>
      <c r="P97">
        <f t="shared" si="12"/>
        <v>0</v>
      </c>
      <c r="Q97">
        <f t="shared" si="13"/>
        <v>0</v>
      </c>
      <c r="R97">
        <f t="shared" si="14"/>
        <v>0</v>
      </c>
      <c r="S97">
        <f t="shared" si="15"/>
        <v>0</v>
      </c>
      <c r="T97">
        <f t="shared" si="16"/>
        <v>0</v>
      </c>
      <c r="U97">
        <f t="shared" si="17"/>
        <v>0</v>
      </c>
      <c r="V97">
        <f t="shared" si="18"/>
        <v>0</v>
      </c>
    </row>
    <row r="98" spans="1:22" ht="29.1" customHeight="1">
      <c r="A98" s="187">
        <v>92</v>
      </c>
      <c r="B98" s="430"/>
      <c r="C98" s="431"/>
      <c r="D98" s="143"/>
      <c r="E98" s="432"/>
      <c r="F98" s="433"/>
      <c r="G98" s="144"/>
      <c r="H98" s="144"/>
      <c r="I98" s="144"/>
      <c r="J98" s="144"/>
      <c r="K98" s="144"/>
      <c r="L98" s="144"/>
      <c r="M98" s="434"/>
      <c r="N98" s="434"/>
      <c r="O98">
        <f t="shared" si="11"/>
        <v>0</v>
      </c>
      <c r="P98">
        <f t="shared" si="12"/>
        <v>0</v>
      </c>
      <c r="Q98">
        <f t="shared" si="13"/>
        <v>0</v>
      </c>
      <c r="R98">
        <f t="shared" si="14"/>
        <v>0</v>
      </c>
      <c r="S98">
        <f t="shared" si="15"/>
        <v>0</v>
      </c>
      <c r="T98">
        <f t="shared" si="16"/>
        <v>0</v>
      </c>
      <c r="U98">
        <f t="shared" si="17"/>
        <v>0</v>
      </c>
      <c r="V98">
        <f t="shared" si="18"/>
        <v>0</v>
      </c>
    </row>
    <row r="99" spans="1:22" ht="29.1" customHeight="1">
      <c r="A99" s="187">
        <v>93</v>
      </c>
      <c r="B99" s="430"/>
      <c r="C99" s="431"/>
      <c r="D99" s="143"/>
      <c r="E99" s="432"/>
      <c r="F99" s="433"/>
      <c r="G99" s="144"/>
      <c r="H99" s="144"/>
      <c r="I99" s="144"/>
      <c r="J99" s="144"/>
      <c r="K99" s="144"/>
      <c r="L99" s="144"/>
      <c r="M99" s="434"/>
      <c r="N99" s="434"/>
      <c r="O99">
        <f t="shared" si="11"/>
        <v>0</v>
      </c>
      <c r="P99">
        <f t="shared" si="12"/>
        <v>0</v>
      </c>
      <c r="Q99">
        <f t="shared" si="13"/>
        <v>0</v>
      </c>
      <c r="R99">
        <f t="shared" si="14"/>
        <v>0</v>
      </c>
      <c r="S99">
        <f t="shared" si="15"/>
        <v>0</v>
      </c>
      <c r="T99">
        <f t="shared" si="16"/>
        <v>0</v>
      </c>
      <c r="U99">
        <f t="shared" si="17"/>
        <v>0</v>
      </c>
      <c r="V99">
        <f t="shared" si="18"/>
        <v>0</v>
      </c>
    </row>
    <row r="100" spans="1:22" ht="29.1" customHeight="1">
      <c r="A100" s="187">
        <v>94</v>
      </c>
      <c r="B100" s="430"/>
      <c r="C100" s="431"/>
      <c r="D100" s="143"/>
      <c r="E100" s="432"/>
      <c r="F100" s="433"/>
      <c r="G100" s="144"/>
      <c r="H100" s="144"/>
      <c r="I100" s="144"/>
      <c r="J100" s="144"/>
      <c r="K100" s="144"/>
      <c r="L100" s="144"/>
      <c r="M100" s="434"/>
      <c r="N100" s="434"/>
      <c r="O100">
        <f t="shared" si="11"/>
        <v>0</v>
      </c>
      <c r="P100">
        <f t="shared" si="12"/>
        <v>0</v>
      </c>
      <c r="Q100">
        <f t="shared" si="13"/>
        <v>0</v>
      </c>
      <c r="R100">
        <f t="shared" si="14"/>
        <v>0</v>
      </c>
      <c r="S100">
        <f t="shared" si="15"/>
        <v>0</v>
      </c>
      <c r="T100">
        <f t="shared" si="16"/>
        <v>0</v>
      </c>
      <c r="U100">
        <f t="shared" si="17"/>
        <v>0</v>
      </c>
      <c r="V100">
        <f t="shared" si="18"/>
        <v>0</v>
      </c>
    </row>
    <row r="101" spans="1:22" ht="29.1" customHeight="1">
      <c r="A101" s="187">
        <v>95</v>
      </c>
      <c r="B101" s="430"/>
      <c r="C101" s="431"/>
      <c r="D101" s="143"/>
      <c r="E101" s="432"/>
      <c r="F101" s="433"/>
      <c r="G101" s="144"/>
      <c r="H101" s="144"/>
      <c r="I101" s="144"/>
      <c r="J101" s="144"/>
      <c r="K101" s="144"/>
      <c r="L101" s="144"/>
      <c r="M101" s="434"/>
      <c r="N101" s="434"/>
      <c r="O101">
        <f t="shared" si="11"/>
        <v>0</v>
      </c>
      <c r="P101">
        <f t="shared" si="12"/>
        <v>0</v>
      </c>
      <c r="Q101">
        <f t="shared" si="13"/>
        <v>0</v>
      </c>
      <c r="R101">
        <f t="shared" si="14"/>
        <v>0</v>
      </c>
      <c r="S101">
        <f t="shared" si="15"/>
        <v>0</v>
      </c>
      <c r="T101">
        <f t="shared" si="16"/>
        <v>0</v>
      </c>
      <c r="U101">
        <f t="shared" si="17"/>
        <v>0</v>
      </c>
      <c r="V101">
        <f t="shared" si="18"/>
        <v>0</v>
      </c>
    </row>
    <row r="102" spans="1:22" ht="29.1" customHeight="1">
      <c r="A102" s="187">
        <v>96</v>
      </c>
      <c r="B102" s="430"/>
      <c r="C102" s="431"/>
      <c r="D102" s="143"/>
      <c r="E102" s="432"/>
      <c r="F102" s="433"/>
      <c r="G102" s="144"/>
      <c r="H102" s="144"/>
      <c r="I102" s="144"/>
      <c r="J102" s="144"/>
      <c r="K102" s="144"/>
      <c r="L102" s="144"/>
      <c r="M102" s="434"/>
      <c r="N102" s="434"/>
      <c r="O102">
        <f t="shared" si="11"/>
        <v>0</v>
      </c>
      <c r="P102">
        <f t="shared" si="12"/>
        <v>0</v>
      </c>
      <c r="Q102">
        <f t="shared" si="13"/>
        <v>0</v>
      </c>
      <c r="R102">
        <f t="shared" si="14"/>
        <v>0</v>
      </c>
      <c r="S102">
        <f t="shared" si="15"/>
        <v>0</v>
      </c>
      <c r="T102">
        <f t="shared" si="16"/>
        <v>0</v>
      </c>
      <c r="U102">
        <f t="shared" si="17"/>
        <v>0</v>
      </c>
      <c r="V102">
        <f t="shared" si="18"/>
        <v>0</v>
      </c>
    </row>
    <row r="103" spans="1:22" ht="29.1" customHeight="1">
      <c r="A103" s="187">
        <v>97</v>
      </c>
      <c r="B103" s="430"/>
      <c r="C103" s="431"/>
      <c r="D103" s="143"/>
      <c r="E103" s="432"/>
      <c r="F103" s="433"/>
      <c r="G103" s="144"/>
      <c r="H103" s="144"/>
      <c r="I103" s="144"/>
      <c r="J103" s="144"/>
      <c r="K103" s="144"/>
      <c r="L103" s="144"/>
      <c r="M103" s="434"/>
      <c r="N103" s="434"/>
      <c r="O103">
        <f t="shared" si="11"/>
        <v>0</v>
      </c>
      <c r="P103">
        <f t="shared" si="12"/>
        <v>0</v>
      </c>
      <c r="Q103">
        <f t="shared" si="13"/>
        <v>0</v>
      </c>
      <c r="R103">
        <f t="shared" si="14"/>
        <v>0</v>
      </c>
      <c r="S103">
        <f t="shared" si="15"/>
        <v>0</v>
      </c>
      <c r="T103">
        <f t="shared" si="16"/>
        <v>0</v>
      </c>
      <c r="U103">
        <f t="shared" si="17"/>
        <v>0</v>
      </c>
      <c r="V103">
        <f t="shared" si="18"/>
        <v>0</v>
      </c>
    </row>
    <row r="104" spans="1:22" ht="29.1" customHeight="1">
      <c r="A104" s="187">
        <v>98</v>
      </c>
      <c r="B104" s="430"/>
      <c r="C104" s="431"/>
      <c r="D104" s="143"/>
      <c r="E104" s="432"/>
      <c r="F104" s="433"/>
      <c r="G104" s="144"/>
      <c r="H104" s="144"/>
      <c r="I104" s="144"/>
      <c r="J104" s="144"/>
      <c r="K104" s="144"/>
      <c r="L104" s="144"/>
      <c r="M104" s="434"/>
      <c r="N104" s="434"/>
      <c r="O104">
        <f t="shared" si="11"/>
        <v>0</v>
      </c>
      <c r="P104">
        <f t="shared" si="12"/>
        <v>0</v>
      </c>
      <c r="Q104">
        <f t="shared" si="13"/>
        <v>0</v>
      </c>
      <c r="R104">
        <f t="shared" si="14"/>
        <v>0</v>
      </c>
      <c r="S104">
        <f t="shared" si="15"/>
        <v>0</v>
      </c>
      <c r="T104">
        <f t="shared" si="16"/>
        <v>0</v>
      </c>
      <c r="U104">
        <f t="shared" si="17"/>
        <v>0</v>
      </c>
      <c r="V104">
        <f t="shared" si="18"/>
        <v>0</v>
      </c>
    </row>
    <row r="105" spans="1:22" ht="29.1" customHeight="1">
      <c r="A105" s="187">
        <v>99</v>
      </c>
      <c r="B105" s="430"/>
      <c r="C105" s="431"/>
      <c r="D105" s="143"/>
      <c r="E105" s="432"/>
      <c r="F105" s="433"/>
      <c r="G105" s="144"/>
      <c r="H105" s="144"/>
      <c r="I105" s="144"/>
      <c r="J105" s="144"/>
      <c r="K105" s="144"/>
      <c r="L105" s="144"/>
      <c r="M105" s="434"/>
      <c r="N105" s="434"/>
      <c r="O105">
        <f t="shared" si="11"/>
        <v>0</v>
      </c>
      <c r="P105">
        <f t="shared" si="12"/>
        <v>0</v>
      </c>
      <c r="Q105">
        <f t="shared" si="13"/>
        <v>0</v>
      </c>
      <c r="R105">
        <f t="shared" si="14"/>
        <v>0</v>
      </c>
      <c r="S105">
        <f t="shared" si="15"/>
        <v>0</v>
      </c>
      <c r="T105">
        <f t="shared" si="16"/>
        <v>0</v>
      </c>
      <c r="U105">
        <f t="shared" si="17"/>
        <v>0</v>
      </c>
      <c r="V105">
        <f t="shared" si="18"/>
        <v>0</v>
      </c>
    </row>
    <row r="106" spans="1:22" ht="29.1" customHeight="1">
      <c r="A106" s="187">
        <v>100</v>
      </c>
      <c r="B106" s="430"/>
      <c r="C106" s="431"/>
      <c r="D106" s="143"/>
      <c r="E106" s="432"/>
      <c r="F106" s="433"/>
      <c r="G106" s="144"/>
      <c r="H106" s="144"/>
      <c r="I106" s="144"/>
      <c r="J106" s="144"/>
      <c r="K106" s="144"/>
      <c r="L106" s="144"/>
      <c r="M106" s="434"/>
      <c r="N106" s="434"/>
      <c r="O106">
        <f t="shared" si="11"/>
        <v>0</v>
      </c>
      <c r="P106">
        <f t="shared" si="12"/>
        <v>0</v>
      </c>
      <c r="Q106">
        <f t="shared" si="13"/>
        <v>0</v>
      </c>
      <c r="R106">
        <f t="shared" si="14"/>
        <v>0</v>
      </c>
      <c r="S106">
        <f t="shared" si="15"/>
        <v>0</v>
      </c>
      <c r="T106">
        <f t="shared" si="16"/>
        <v>0</v>
      </c>
      <c r="U106">
        <f t="shared" si="17"/>
        <v>0</v>
      </c>
      <c r="V106">
        <f t="shared" si="18"/>
        <v>0</v>
      </c>
    </row>
    <row r="107" spans="1:22" ht="29.1" customHeight="1">
      <c r="A107" s="187">
        <v>101</v>
      </c>
      <c r="B107" s="430"/>
      <c r="C107" s="431"/>
      <c r="D107" s="143"/>
      <c r="E107" s="432"/>
      <c r="F107" s="433"/>
      <c r="G107" s="144"/>
      <c r="H107" s="144"/>
      <c r="I107" s="144"/>
      <c r="J107" s="144"/>
      <c r="K107" s="144"/>
      <c r="L107" s="144"/>
      <c r="M107" s="434"/>
      <c r="N107" s="434"/>
      <c r="O107">
        <f t="shared" si="11"/>
        <v>0</v>
      </c>
      <c r="P107">
        <f t="shared" si="12"/>
        <v>0</v>
      </c>
      <c r="Q107">
        <f t="shared" si="13"/>
        <v>0</v>
      </c>
      <c r="R107">
        <f t="shared" si="14"/>
        <v>0</v>
      </c>
      <c r="S107">
        <f t="shared" si="15"/>
        <v>0</v>
      </c>
      <c r="T107">
        <f t="shared" si="16"/>
        <v>0</v>
      </c>
      <c r="U107">
        <f t="shared" si="17"/>
        <v>0</v>
      </c>
      <c r="V107">
        <f t="shared" si="18"/>
        <v>0</v>
      </c>
    </row>
    <row r="108" spans="1:22" ht="29.1" customHeight="1">
      <c r="A108" s="187">
        <v>102</v>
      </c>
      <c r="B108" s="430"/>
      <c r="C108" s="431"/>
      <c r="D108" s="143"/>
      <c r="E108" s="432"/>
      <c r="F108" s="433"/>
      <c r="G108" s="144"/>
      <c r="H108" s="144"/>
      <c r="I108" s="144"/>
      <c r="J108" s="144"/>
      <c r="K108" s="144"/>
      <c r="L108" s="144"/>
      <c r="M108" s="434"/>
      <c r="N108" s="434"/>
      <c r="O108">
        <f t="shared" si="11"/>
        <v>0</v>
      </c>
      <c r="P108">
        <f t="shared" si="12"/>
        <v>0</v>
      </c>
      <c r="Q108">
        <f t="shared" si="13"/>
        <v>0</v>
      </c>
      <c r="R108">
        <f t="shared" si="14"/>
        <v>0</v>
      </c>
      <c r="S108">
        <f t="shared" si="15"/>
        <v>0</v>
      </c>
      <c r="T108">
        <f t="shared" si="16"/>
        <v>0</v>
      </c>
      <c r="U108">
        <f t="shared" si="17"/>
        <v>0</v>
      </c>
      <c r="V108">
        <f t="shared" si="18"/>
        <v>0</v>
      </c>
    </row>
    <row r="109" spans="1:22" ht="29.1" customHeight="1">
      <c r="A109" s="187">
        <v>103</v>
      </c>
      <c r="B109" s="430"/>
      <c r="C109" s="431"/>
      <c r="D109" s="143"/>
      <c r="E109" s="432"/>
      <c r="F109" s="433"/>
      <c r="G109" s="144"/>
      <c r="H109" s="144"/>
      <c r="I109" s="144"/>
      <c r="J109" s="144"/>
      <c r="K109" s="144"/>
      <c r="L109" s="144"/>
      <c r="M109" s="434"/>
      <c r="N109" s="434"/>
      <c r="O109">
        <f t="shared" si="11"/>
        <v>0</v>
      </c>
      <c r="P109">
        <f t="shared" si="12"/>
        <v>0</v>
      </c>
      <c r="Q109">
        <f t="shared" si="13"/>
        <v>0</v>
      </c>
      <c r="R109">
        <f t="shared" si="14"/>
        <v>0</v>
      </c>
      <c r="S109">
        <f t="shared" si="15"/>
        <v>0</v>
      </c>
      <c r="T109">
        <f t="shared" si="16"/>
        <v>0</v>
      </c>
      <c r="U109">
        <f t="shared" si="17"/>
        <v>0</v>
      </c>
      <c r="V109">
        <f t="shared" si="18"/>
        <v>0</v>
      </c>
    </row>
    <row r="110" spans="1:22" ht="29.1" customHeight="1">
      <c r="A110" s="187">
        <v>104</v>
      </c>
      <c r="B110" s="430"/>
      <c r="C110" s="431"/>
      <c r="D110" s="143"/>
      <c r="E110" s="432"/>
      <c r="F110" s="433"/>
      <c r="G110" s="144"/>
      <c r="H110" s="144"/>
      <c r="I110" s="144"/>
      <c r="J110" s="144"/>
      <c r="K110" s="144"/>
      <c r="L110" s="144"/>
      <c r="M110" s="434"/>
      <c r="N110" s="434"/>
      <c r="O110">
        <f t="shared" si="11"/>
        <v>0</v>
      </c>
      <c r="P110">
        <f t="shared" si="12"/>
        <v>0</v>
      </c>
      <c r="Q110">
        <f t="shared" si="13"/>
        <v>0</v>
      </c>
      <c r="R110">
        <f t="shared" si="14"/>
        <v>0</v>
      </c>
      <c r="S110">
        <f t="shared" si="15"/>
        <v>0</v>
      </c>
      <c r="T110">
        <f t="shared" si="16"/>
        <v>0</v>
      </c>
      <c r="U110">
        <f t="shared" si="17"/>
        <v>0</v>
      </c>
      <c r="V110">
        <f t="shared" si="18"/>
        <v>0</v>
      </c>
    </row>
    <row r="111" spans="1:22" ht="29.1" customHeight="1">
      <c r="A111" s="187">
        <v>105</v>
      </c>
      <c r="B111" s="430"/>
      <c r="C111" s="431"/>
      <c r="D111" s="143"/>
      <c r="E111" s="432"/>
      <c r="F111" s="433"/>
      <c r="G111" s="144"/>
      <c r="H111" s="144"/>
      <c r="I111" s="144"/>
      <c r="J111" s="144"/>
      <c r="K111" s="144"/>
      <c r="L111" s="144"/>
      <c r="M111" s="434"/>
      <c r="N111" s="434"/>
      <c r="O111">
        <f t="shared" si="11"/>
        <v>0</v>
      </c>
      <c r="P111">
        <f t="shared" si="12"/>
        <v>0</v>
      </c>
      <c r="Q111">
        <f t="shared" si="13"/>
        <v>0</v>
      </c>
      <c r="R111">
        <f t="shared" si="14"/>
        <v>0</v>
      </c>
      <c r="S111">
        <f t="shared" si="15"/>
        <v>0</v>
      </c>
      <c r="T111">
        <f t="shared" si="16"/>
        <v>0</v>
      </c>
      <c r="U111">
        <f t="shared" si="17"/>
        <v>0</v>
      </c>
      <c r="V111">
        <f t="shared" si="18"/>
        <v>0</v>
      </c>
    </row>
    <row r="112" spans="1:22" ht="29.1" customHeight="1">
      <c r="A112" s="187">
        <v>106</v>
      </c>
      <c r="B112" s="430"/>
      <c r="C112" s="431"/>
      <c r="D112" s="143"/>
      <c r="E112" s="432"/>
      <c r="F112" s="433"/>
      <c r="G112" s="144"/>
      <c r="H112" s="144"/>
      <c r="I112" s="144"/>
      <c r="J112" s="144"/>
      <c r="K112" s="144"/>
      <c r="L112" s="144"/>
      <c r="M112" s="434"/>
      <c r="N112" s="434"/>
      <c r="O112">
        <f t="shared" si="11"/>
        <v>0</v>
      </c>
      <c r="P112">
        <f t="shared" si="12"/>
        <v>0</v>
      </c>
      <c r="Q112">
        <f t="shared" si="13"/>
        <v>0</v>
      </c>
      <c r="R112">
        <f t="shared" si="14"/>
        <v>0</v>
      </c>
      <c r="S112">
        <f t="shared" si="15"/>
        <v>0</v>
      </c>
      <c r="T112">
        <f t="shared" si="16"/>
        <v>0</v>
      </c>
      <c r="U112">
        <f t="shared" si="17"/>
        <v>0</v>
      </c>
      <c r="V112">
        <f t="shared" si="18"/>
        <v>0</v>
      </c>
    </row>
    <row r="113" spans="1:22" ht="29.1" customHeight="1">
      <c r="A113" s="187">
        <v>107</v>
      </c>
      <c r="B113" s="430"/>
      <c r="C113" s="431"/>
      <c r="D113" s="143"/>
      <c r="E113" s="432"/>
      <c r="F113" s="433"/>
      <c r="G113" s="144"/>
      <c r="H113" s="144"/>
      <c r="I113" s="144"/>
      <c r="J113" s="144"/>
      <c r="K113" s="144"/>
      <c r="L113" s="144"/>
      <c r="M113" s="434"/>
      <c r="N113" s="434"/>
      <c r="O113">
        <f t="shared" si="11"/>
        <v>0</v>
      </c>
      <c r="P113">
        <f t="shared" si="12"/>
        <v>0</v>
      </c>
      <c r="Q113">
        <f t="shared" si="13"/>
        <v>0</v>
      </c>
      <c r="R113">
        <f t="shared" si="14"/>
        <v>0</v>
      </c>
      <c r="S113">
        <f t="shared" si="15"/>
        <v>0</v>
      </c>
      <c r="T113">
        <f t="shared" si="16"/>
        <v>0</v>
      </c>
      <c r="U113">
        <f t="shared" si="17"/>
        <v>0</v>
      </c>
      <c r="V113">
        <f t="shared" si="18"/>
        <v>0</v>
      </c>
    </row>
    <row r="114" spans="1:22" ht="29.1" customHeight="1">
      <c r="A114" s="187">
        <v>108</v>
      </c>
      <c r="B114" s="430"/>
      <c r="C114" s="431"/>
      <c r="D114" s="143"/>
      <c r="E114" s="432"/>
      <c r="F114" s="433"/>
      <c r="G114" s="144"/>
      <c r="H114" s="144"/>
      <c r="I114" s="144"/>
      <c r="J114" s="144"/>
      <c r="K114" s="144"/>
      <c r="L114" s="144"/>
      <c r="M114" s="434"/>
      <c r="N114" s="434"/>
      <c r="O114">
        <f t="shared" si="11"/>
        <v>0</v>
      </c>
      <c r="P114">
        <f t="shared" si="12"/>
        <v>0</v>
      </c>
      <c r="Q114">
        <f t="shared" si="13"/>
        <v>0</v>
      </c>
      <c r="R114">
        <f t="shared" si="14"/>
        <v>0</v>
      </c>
      <c r="S114">
        <f t="shared" si="15"/>
        <v>0</v>
      </c>
      <c r="T114">
        <f t="shared" si="16"/>
        <v>0</v>
      </c>
      <c r="U114">
        <f t="shared" si="17"/>
        <v>0</v>
      </c>
      <c r="V114">
        <f t="shared" si="18"/>
        <v>0</v>
      </c>
    </row>
    <row r="115" spans="1:22" ht="29.1" customHeight="1">
      <c r="A115" s="187">
        <v>109</v>
      </c>
      <c r="B115" s="430"/>
      <c r="C115" s="431"/>
      <c r="D115" s="143"/>
      <c r="E115" s="432"/>
      <c r="F115" s="433"/>
      <c r="G115" s="144"/>
      <c r="H115" s="144"/>
      <c r="I115" s="144"/>
      <c r="J115" s="144"/>
      <c r="K115" s="144"/>
      <c r="L115" s="144"/>
      <c r="M115" s="434"/>
      <c r="N115" s="434"/>
      <c r="O115">
        <f t="shared" si="11"/>
        <v>0</v>
      </c>
      <c r="P115">
        <f t="shared" si="12"/>
        <v>0</v>
      </c>
      <c r="Q115">
        <f t="shared" si="13"/>
        <v>0</v>
      </c>
      <c r="R115">
        <f t="shared" si="14"/>
        <v>0</v>
      </c>
      <c r="S115">
        <f t="shared" si="15"/>
        <v>0</v>
      </c>
      <c r="T115">
        <f t="shared" si="16"/>
        <v>0</v>
      </c>
      <c r="U115">
        <f t="shared" si="17"/>
        <v>0</v>
      </c>
      <c r="V115">
        <f t="shared" si="18"/>
        <v>0</v>
      </c>
    </row>
    <row r="116" spans="1:22" ht="29.1" customHeight="1">
      <c r="A116" s="187">
        <v>110</v>
      </c>
      <c r="B116" s="430"/>
      <c r="C116" s="431"/>
      <c r="D116" s="143"/>
      <c r="E116" s="432"/>
      <c r="F116" s="433"/>
      <c r="G116" s="144"/>
      <c r="H116" s="144"/>
      <c r="I116" s="144"/>
      <c r="J116" s="144"/>
      <c r="K116" s="144"/>
      <c r="L116" s="144"/>
      <c r="M116" s="434"/>
      <c r="N116" s="434"/>
      <c r="O116">
        <f t="shared" si="11"/>
        <v>0</v>
      </c>
      <c r="P116">
        <f t="shared" si="12"/>
        <v>0</v>
      </c>
      <c r="Q116">
        <f t="shared" si="13"/>
        <v>0</v>
      </c>
      <c r="R116">
        <f t="shared" si="14"/>
        <v>0</v>
      </c>
      <c r="S116">
        <f t="shared" si="15"/>
        <v>0</v>
      </c>
      <c r="T116">
        <f t="shared" si="16"/>
        <v>0</v>
      </c>
      <c r="U116">
        <f t="shared" si="17"/>
        <v>0</v>
      </c>
      <c r="V116">
        <f t="shared" si="18"/>
        <v>0</v>
      </c>
    </row>
    <row r="117" spans="1:22" ht="29.1" customHeight="1">
      <c r="A117" s="187">
        <v>111</v>
      </c>
      <c r="B117" s="430"/>
      <c r="C117" s="431"/>
      <c r="D117" s="143"/>
      <c r="E117" s="432"/>
      <c r="F117" s="433"/>
      <c r="G117" s="144"/>
      <c r="H117" s="144"/>
      <c r="I117" s="144"/>
      <c r="J117" s="144"/>
      <c r="K117" s="144"/>
      <c r="L117" s="144"/>
      <c r="M117" s="434"/>
      <c r="N117" s="434"/>
      <c r="O117">
        <f t="shared" si="11"/>
        <v>0</v>
      </c>
      <c r="P117">
        <f t="shared" si="12"/>
        <v>0</v>
      </c>
      <c r="Q117">
        <f t="shared" si="13"/>
        <v>0</v>
      </c>
      <c r="R117">
        <f t="shared" si="14"/>
        <v>0</v>
      </c>
      <c r="S117">
        <f t="shared" si="15"/>
        <v>0</v>
      </c>
      <c r="T117">
        <f t="shared" si="16"/>
        <v>0</v>
      </c>
      <c r="U117">
        <f t="shared" si="17"/>
        <v>0</v>
      </c>
      <c r="V117">
        <f t="shared" si="18"/>
        <v>0</v>
      </c>
    </row>
    <row r="118" spans="1:22" ht="29.1" customHeight="1">
      <c r="A118" s="187">
        <v>112</v>
      </c>
      <c r="B118" s="430"/>
      <c r="C118" s="431"/>
      <c r="D118" s="143"/>
      <c r="E118" s="432"/>
      <c r="F118" s="433"/>
      <c r="G118" s="144"/>
      <c r="H118" s="144"/>
      <c r="I118" s="144"/>
      <c r="J118" s="144"/>
      <c r="K118" s="144"/>
      <c r="L118" s="144"/>
      <c r="M118" s="434"/>
      <c r="N118" s="434"/>
      <c r="O118">
        <f t="shared" si="11"/>
        <v>0</v>
      </c>
      <c r="P118">
        <f t="shared" si="12"/>
        <v>0</v>
      </c>
      <c r="Q118">
        <f t="shared" si="13"/>
        <v>0</v>
      </c>
      <c r="R118">
        <f t="shared" si="14"/>
        <v>0</v>
      </c>
      <c r="S118">
        <f t="shared" si="15"/>
        <v>0</v>
      </c>
      <c r="T118">
        <f t="shared" si="16"/>
        <v>0</v>
      </c>
      <c r="U118">
        <f t="shared" si="17"/>
        <v>0</v>
      </c>
      <c r="V118">
        <f t="shared" si="18"/>
        <v>0</v>
      </c>
    </row>
    <row r="119" spans="1:22" ht="29.1" customHeight="1">
      <c r="A119" s="187">
        <v>113</v>
      </c>
      <c r="B119" s="430"/>
      <c r="C119" s="431"/>
      <c r="D119" s="143"/>
      <c r="E119" s="432"/>
      <c r="F119" s="433"/>
      <c r="G119" s="144"/>
      <c r="H119" s="144"/>
      <c r="I119" s="144"/>
      <c r="J119" s="144"/>
      <c r="K119" s="144"/>
      <c r="L119" s="144"/>
      <c r="M119" s="434"/>
      <c r="N119" s="434"/>
      <c r="O119">
        <f t="shared" si="11"/>
        <v>0</v>
      </c>
      <c r="P119">
        <f t="shared" si="12"/>
        <v>0</v>
      </c>
      <c r="Q119">
        <f t="shared" si="13"/>
        <v>0</v>
      </c>
      <c r="R119">
        <f t="shared" si="14"/>
        <v>0</v>
      </c>
      <c r="S119">
        <f t="shared" si="15"/>
        <v>0</v>
      </c>
      <c r="T119">
        <f t="shared" si="16"/>
        <v>0</v>
      </c>
      <c r="U119">
        <f t="shared" si="17"/>
        <v>0</v>
      </c>
      <c r="V119">
        <f t="shared" si="18"/>
        <v>0</v>
      </c>
    </row>
    <row r="120" spans="1:22" ht="29.1" customHeight="1">
      <c r="A120" s="187">
        <v>114</v>
      </c>
      <c r="B120" s="430"/>
      <c r="C120" s="431"/>
      <c r="D120" s="143"/>
      <c r="E120" s="432"/>
      <c r="F120" s="433"/>
      <c r="G120" s="144"/>
      <c r="H120" s="144"/>
      <c r="I120" s="144"/>
      <c r="J120" s="144"/>
      <c r="K120" s="144"/>
      <c r="L120" s="144"/>
      <c r="M120" s="434"/>
      <c r="N120" s="434"/>
      <c r="O120">
        <f t="shared" si="11"/>
        <v>0</v>
      </c>
      <c r="P120">
        <f t="shared" si="12"/>
        <v>0</v>
      </c>
      <c r="Q120">
        <f t="shared" si="13"/>
        <v>0</v>
      </c>
      <c r="R120">
        <f t="shared" si="14"/>
        <v>0</v>
      </c>
      <c r="S120">
        <f t="shared" si="15"/>
        <v>0</v>
      </c>
      <c r="T120">
        <f t="shared" si="16"/>
        <v>0</v>
      </c>
      <c r="U120">
        <f t="shared" si="17"/>
        <v>0</v>
      </c>
      <c r="V120">
        <f t="shared" si="18"/>
        <v>0</v>
      </c>
    </row>
    <row r="121" spans="1:22" ht="29.1" customHeight="1">
      <c r="A121" s="187">
        <v>115</v>
      </c>
      <c r="B121" s="430"/>
      <c r="C121" s="431"/>
      <c r="D121" s="143"/>
      <c r="E121" s="432"/>
      <c r="F121" s="433"/>
      <c r="G121" s="144"/>
      <c r="H121" s="144"/>
      <c r="I121" s="144"/>
      <c r="J121" s="144"/>
      <c r="K121" s="144"/>
      <c r="L121" s="144"/>
      <c r="M121" s="434"/>
      <c r="N121" s="434"/>
      <c r="O121">
        <f t="shared" si="11"/>
        <v>0</v>
      </c>
      <c r="P121">
        <f t="shared" si="12"/>
        <v>0</v>
      </c>
      <c r="Q121">
        <f t="shared" si="13"/>
        <v>0</v>
      </c>
      <c r="R121">
        <f t="shared" si="14"/>
        <v>0</v>
      </c>
      <c r="S121">
        <f t="shared" si="15"/>
        <v>0</v>
      </c>
      <c r="T121">
        <f t="shared" si="16"/>
        <v>0</v>
      </c>
      <c r="U121">
        <f t="shared" si="17"/>
        <v>0</v>
      </c>
      <c r="V121">
        <f t="shared" si="18"/>
        <v>0</v>
      </c>
    </row>
    <row r="122" spans="1:22" ht="29.1" customHeight="1">
      <c r="A122" s="187">
        <v>116</v>
      </c>
      <c r="B122" s="430"/>
      <c r="C122" s="431"/>
      <c r="D122" s="143"/>
      <c r="E122" s="432"/>
      <c r="F122" s="433"/>
      <c r="G122" s="144"/>
      <c r="H122" s="144"/>
      <c r="I122" s="144"/>
      <c r="J122" s="144"/>
      <c r="K122" s="144"/>
      <c r="L122" s="144"/>
      <c r="M122" s="434"/>
      <c r="N122" s="434"/>
      <c r="O122">
        <f t="shared" si="11"/>
        <v>0</v>
      </c>
      <c r="P122">
        <f t="shared" si="12"/>
        <v>0</v>
      </c>
      <c r="Q122">
        <f t="shared" si="13"/>
        <v>0</v>
      </c>
      <c r="R122">
        <f t="shared" si="14"/>
        <v>0</v>
      </c>
      <c r="S122">
        <f t="shared" si="15"/>
        <v>0</v>
      </c>
      <c r="T122">
        <f t="shared" si="16"/>
        <v>0</v>
      </c>
      <c r="U122">
        <f t="shared" si="17"/>
        <v>0</v>
      </c>
      <c r="V122">
        <f t="shared" si="18"/>
        <v>0</v>
      </c>
    </row>
    <row r="123" spans="1:22" ht="29.1" customHeight="1">
      <c r="A123" s="187">
        <v>117</v>
      </c>
      <c r="B123" s="430"/>
      <c r="C123" s="431"/>
      <c r="D123" s="143"/>
      <c r="E123" s="432"/>
      <c r="F123" s="433"/>
      <c r="G123" s="144"/>
      <c r="H123" s="144"/>
      <c r="I123" s="144"/>
      <c r="J123" s="144"/>
      <c r="K123" s="144"/>
      <c r="L123" s="144"/>
      <c r="M123" s="434"/>
      <c r="N123" s="434"/>
      <c r="O123">
        <f t="shared" si="11"/>
        <v>0</v>
      </c>
      <c r="P123">
        <f t="shared" si="12"/>
        <v>0</v>
      </c>
      <c r="Q123">
        <f t="shared" si="13"/>
        <v>0</v>
      </c>
      <c r="R123">
        <f t="shared" si="14"/>
        <v>0</v>
      </c>
      <c r="S123">
        <f t="shared" si="15"/>
        <v>0</v>
      </c>
      <c r="T123">
        <f t="shared" si="16"/>
        <v>0</v>
      </c>
      <c r="U123">
        <f t="shared" si="17"/>
        <v>0</v>
      </c>
      <c r="V123">
        <f t="shared" si="18"/>
        <v>0</v>
      </c>
    </row>
    <row r="124" spans="1:22" ht="29.1" customHeight="1">
      <c r="A124" s="187">
        <v>118</v>
      </c>
      <c r="B124" s="430"/>
      <c r="C124" s="431"/>
      <c r="D124" s="143"/>
      <c r="E124" s="432"/>
      <c r="F124" s="433"/>
      <c r="G124" s="144"/>
      <c r="H124" s="144"/>
      <c r="I124" s="144"/>
      <c r="J124" s="144"/>
      <c r="K124" s="144"/>
      <c r="L124" s="144"/>
      <c r="M124" s="434"/>
      <c r="N124" s="434"/>
      <c r="O124">
        <f t="shared" si="11"/>
        <v>0</v>
      </c>
      <c r="P124">
        <f t="shared" si="12"/>
        <v>0</v>
      </c>
      <c r="Q124">
        <f t="shared" si="13"/>
        <v>0</v>
      </c>
      <c r="R124">
        <f t="shared" si="14"/>
        <v>0</v>
      </c>
      <c r="S124">
        <f t="shared" si="15"/>
        <v>0</v>
      </c>
      <c r="T124">
        <f t="shared" si="16"/>
        <v>0</v>
      </c>
      <c r="U124">
        <f t="shared" si="17"/>
        <v>0</v>
      </c>
      <c r="V124">
        <f t="shared" si="18"/>
        <v>0</v>
      </c>
    </row>
    <row r="125" spans="1:22" ht="29.1" customHeight="1">
      <c r="A125" s="187">
        <v>119</v>
      </c>
      <c r="B125" s="430"/>
      <c r="C125" s="431"/>
      <c r="D125" s="143"/>
      <c r="E125" s="432"/>
      <c r="F125" s="433"/>
      <c r="G125" s="144"/>
      <c r="H125" s="144"/>
      <c r="I125" s="144"/>
      <c r="J125" s="144"/>
      <c r="K125" s="144"/>
      <c r="L125" s="144"/>
      <c r="M125" s="434"/>
      <c r="N125" s="434"/>
      <c r="O125">
        <f t="shared" si="11"/>
        <v>0</v>
      </c>
      <c r="P125">
        <f t="shared" si="12"/>
        <v>0</v>
      </c>
      <c r="Q125">
        <f t="shared" si="13"/>
        <v>0</v>
      </c>
      <c r="R125">
        <f t="shared" si="14"/>
        <v>0</v>
      </c>
      <c r="S125">
        <f t="shared" si="15"/>
        <v>0</v>
      </c>
      <c r="T125">
        <f t="shared" si="16"/>
        <v>0</v>
      </c>
      <c r="U125">
        <f t="shared" si="17"/>
        <v>0</v>
      </c>
      <c r="V125">
        <f t="shared" si="18"/>
        <v>0</v>
      </c>
    </row>
    <row r="126" spans="1:22" ht="29.1" customHeight="1">
      <c r="A126" s="187">
        <v>120</v>
      </c>
      <c r="B126" s="430"/>
      <c r="C126" s="431"/>
      <c r="D126" s="143"/>
      <c r="E126" s="432"/>
      <c r="F126" s="433"/>
      <c r="G126" s="144"/>
      <c r="H126" s="144"/>
      <c r="I126" s="144"/>
      <c r="J126" s="144"/>
      <c r="K126" s="144"/>
      <c r="L126" s="144"/>
      <c r="M126" s="434"/>
      <c r="N126" s="434"/>
      <c r="O126">
        <f t="shared" si="11"/>
        <v>0</v>
      </c>
      <c r="P126">
        <f t="shared" si="12"/>
        <v>0</v>
      </c>
      <c r="Q126">
        <f t="shared" si="13"/>
        <v>0</v>
      </c>
      <c r="R126">
        <f t="shared" si="14"/>
        <v>0</v>
      </c>
      <c r="S126">
        <f t="shared" si="15"/>
        <v>0</v>
      </c>
      <c r="T126">
        <f t="shared" si="16"/>
        <v>0</v>
      </c>
      <c r="U126">
        <f t="shared" si="17"/>
        <v>0</v>
      </c>
      <c r="V126">
        <f t="shared" si="18"/>
        <v>0</v>
      </c>
    </row>
    <row r="127" spans="1:22" ht="29.1" customHeight="1">
      <c r="A127" s="187">
        <v>121</v>
      </c>
      <c r="B127" s="430"/>
      <c r="C127" s="431"/>
      <c r="D127" s="143"/>
      <c r="E127" s="432"/>
      <c r="F127" s="433"/>
      <c r="G127" s="144"/>
      <c r="H127" s="144"/>
      <c r="I127" s="144"/>
      <c r="J127" s="144"/>
      <c r="K127" s="144"/>
      <c r="L127" s="144"/>
      <c r="M127" s="434"/>
      <c r="N127" s="434"/>
      <c r="O127">
        <f t="shared" si="11"/>
        <v>0</v>
      </c>
      <c r="P127">
        <f t="shared" si="12"/>
        <v>0</v>
      </c>
      <c r="Q127">
        <f t="shared" si="13"/>
        <v>0</v>
      </c>
      <c r="R127">
        <f t="shared" si="14"/>
        <v>0</v>
      </c>
      <c r="S127">
        <f t="shared" si="15"/>
        <v>0</v>
      </c>
      <c r="T127">
        <f t="shared" si="16"/>
        <v>0</v>
      </c>
      <c r="U127">
        <f t="shared" si="17"/>
        <v>0</v>
      </c>
      <c r="V127">
        <f t="shared" si="18"/>
        <v>0</v>
      </c>
    </row>
    <row r="128" spans="1:22" ht="29.1" customHeight="1">
      <c r="A128" s="187">
        <v>122</v>
      </c>
      <c r="B128" s="430"/>
      <c r="C128" s="431"/>
      <c r="D128" s="143"/>
      <c r="E128" s="432"/>
      <c r="F128" s="433"/>
      <c r="G128" s="144"/>
      <c r="H128" s="144"/>
      <c r="I128" s="144"/>
      <c r="J128" s="144"/>
      <c r="K128" s="144"/>
      <c r="L128" s="144"/>
      <c r="M128" s="434"/>
      <c r="N128" s="434"/>
      <c r="O128">
        <f t="shared" si="11"/>
        <v>0</v>
      </c>
      <c r="P128">
        <f t="shared" si="12"/>
        <v>0</v>
      </c>
      <c r="Q128">
        <f t="shared" si="13"/>
        <v>0</v>
      </c>
      <c r="R128">
        <f t="shared" si="14"/>
        <v>0</v>
      </c>
      <c r="S128">
        <f t="shared" si="15"/>
        <v>0</v>
      </c>
      <c r="T128">
        <f t="shared" si="16"/>
        <v>0</v>
      </c>
      <c r="U128">
        <f t="shared" si="17"/>
        <v>0</v>
      </c>
      <c r="V128">
        <f t="shared" si="18"/>
        <v>0</v>
      </c>
    </row>
    <row r="129" spans="1:22" ht="29.1" customHeight="1">
      <c r="A129" s="187">
        <v>123</v>
      </c>
      <c r="B129" s="430"/>
      <c r="C129" s="431"/>
      <c r="D129" s="143"/>
      <c r="E129" s="432"/>
      <c r="F129" s="433"/>
      <c r="G129" s="144"/>
      <c r="H129" s="144"/>
      <c r="I129" s="144"/>
      <c r="J129" s="144"/>
      <c r="K129" s="144"/>
      <c r="L129" s="144"/>
      <c r="M129" s="434"/>
      <c r="N129" s="434"/>
      <c r="O129">
        <f t="shared" si="11"/>
        <v>0</v>
      </c>
      <c r="P129">
        <f t="shared" si="12"/>
        <v>0</v>
      </c>
      <c r="Q129">
        <f t="shared" si="13"/>
        <v>0</v>
      </c>
      <c r="R129">
        <f t="shared" si="14"/>
        <v>0</v>
      </c>
      <c r="S129">
        <f t="shared" si="15"/>
        <v>0</v>
      </c>
      <c r="T129">
        <f t="shared" si="16"/>
        <v>0</v>
      </c>
      <c r="U129">
        <f t="shared" si="17"/>
        <v>0</v>
      </c>
      <c r="V129">
        <f t="shared" si="18"/>
        <v>0</v>
      </c>
    </row>
    <row r="130" spans="1:22" ht="29.1" customHeight="1">
      <c r="A130" s="187">
        <v>124</v>
      </c>
      <c r="B130" s="430"/>
      <c r="C130" s="431"/>
      <c r="D130" s="143"/>
      <c r="E130" s="432"/>
      <c r="F130" s="433"/>
      <c r="G130" s="144"/>
      <c r="H130" s="144"/>
      <c r="I130" s="144"/>
      <c r="J130" s="144"/>
      <c r="K130" s="144"/>
      <c r="L130" s="144"/>
      <c r="M130" s="434"/>
      <c r="N130" s="434"/>
      <c r="O130">
        <f t="shared" si="11"/>
        <v>0</v>
      </c>
      <c r="P130">
        <f t="shared" si="12"/>
        <v>0</v>
      </c>
      <c r="Q130">
        <f t="shared" si="13"/>
        <v>0</v>
      </c>
      <c r="R130">
        <f t="shared" si="14"/>
        <v>0</v>
      </c>
      <c r="S130">
        <f t="shared" si="15"/>
        <v>0</v>
      </c>
      <c r="T130">
        <f t="shared" si="16"/>
        <v>0</v>
      </c>
      <c r="U130">
        <f t="shared" si="17"/>
        <v>0</v>
      </c>
      <c r="V130">
        <f t="shared" si="18"/>
        <v>0</v>
      </c>
    </row>
    <row r="131" spans="1:22" ht="29.1" customHeight="1">
      <c r="A131" s="187">
        <v>125</v>
      </c>
      <c r="B131" s="430"/>
      <c r="C131" s="431"/>
      <c r="D131" s="143"/>
      <c r="E131" s="432"/>
      <c r="F131" s="433"/>
      <c r="G131" s="144"/>
      <c r="H131" s="144"/>
      <c r="I131" s="144"/>
      <c r="J131" s="144"/>
      <c r="K131" s="144"/>
      <c r="L131" s="144"/>
      <c r="M131" s="434"/>
      <c r="N131" s="434"/>
      <c r="O131">
        <f t="shared" si="11"/>
        <v>0</v>
      </c>
      <c r="P131">
        <f t="shared" si="12"/>
        <v>0</v>
      </c>
      <c r="Q131">
        <f t="shared" si="13"/>
        <v>0</v>
      </c>
      <c r="R131">
        <f t="shared" si="14"/>
        <v>0</v>
      </c>
      <c r="S131">
        <f t="shared" si="15"/>
        <v>0</v>
      </c>
      <c r="T131">
        <f t="shared" si="16"/>
        <v>0</v>
      </c>
      <c r="U131">
        <f t="shared" si="17"/>
        <v>0</v>
      </c>
      <c r="V131">
        <f t="shared" si="18"/>
        <v>0</v>
      </c>
    </row>
    <row r="132" spans="1:22" ht="29.1" customHeight="1">
      <c r="A132" s="187">
        <v>126</v>
      </c>
      <c r="B132" s="430"/>
      <c r="C132" s="431"/>
      <c r="D132" s="143"/>
      <c r="E132" s="432"/>
      <c r="F132" s="433"/>
      <c r="G132" s="144"/>
      <c r="H132" s="144"/>
      <c r="I132" s="144"/>
      <c r="J132" s="144"/>
      <c r="K132" s="144"/>
      <c r="L132" s="144"/>
      <c r="M132" s="434"/>
      <c r="N132" s="434"/>
      <c r="O132">
        <f t="shared" si="11"/>
        <v>0</v>
      </c>
      <c r="P132">
        <f t="shared" si="12"/>
        <v>0</v>
      </c>
      <c r="Q132">
        <f t="shared" si="13"/>
        <v>0</v>
      </c>
      <c r="R132">
        <f t="shared" si="14"/>
        <v>0</v>
      </c>
      <c r="S132">
        <f t="shared" si="15"/>
        <v>0</v>
      </c>
      <c r="T132">
        <f t="shared" si="16"/>
        <v>0</v>
      </c>
      <c r="U132">
        <f t="shared" si="17"/>
        <v>0</v>
      </c>
      <c r="V132">
        <f t="shared" si="18"/>
        <v>0</v>
      </c>
    </row>
    <row r="133" spans="1:22" ht="29.1" customHeight="1">
      <c r="A133" s="187">
        <v>127</v>
      </c>
      <c r="B133" s="430"/>
      <c r="C133" s="431"/>
      <c r="D133" s="143"/>
      <c r="E133" s="432"/>
      <c r="F133" s="433"/>
      <c r="G133" s="144"/>
      <c r="H133" s="144"/>
      <c r="I133" s="144"/>
      <c r="J133" s="144"/>
      <c r="K133" s="144"/>
      <c r="L133" s="144"/>
      <c r="M133" s="434"/>
      <c r="N133" s="434"/>
      <c r="O133">
        <f t="shared" si="11"/>
        <v>0</v>
      </c>
      <c r="P133">
        <f t="shared" si="12"/>
        <v>0</v>
      </c>
      <c r="Q133">
        <f t="shared" si="13"/>
        <v>0</v>
      </c>
      <c r="R133">
        <f t="shared" si="14"/>
        <v>0</v>
      </c>
      <c r="S133">
        <f t="shared" si="15"/>
        <v>0</v>
      </c>
      <c r="T133">
        <f t="shared" si="16"/>
        <v>0</v>
      </c>
      <c r="U133">
        <f t="shared" si="17"/>
        <v>0</v>
      </c>
      <c r="V133">
        <f t="shared" si="18"/>
        <v>0</v>
      </c>
    </row>
    <row r="134" spans="1:22" ht="29.1" customHeight="1">
      <c r="A134" s="187">
        <v>128</v>
      </c>
      <c r="B134" s="430"/>
      <c r="C134" s="431"/>
      <c r="D134" s="143"/>
      <c r="E134" s="432"/>
      <c r="F134" s="433"/>
      <c r="G134" s="144"/>
      <c r="H134" s="144"/>
      <c r="I134" s="144"/>
      <c r="J134" s="144"/>
      <c r="K134" s="144"/>
      <c r="L134" s="144"/>
      <c r="M134" s="434"/>
      <c r="N134" s="434"/>
      <c r="O134">
        <f t="shared" si="11"/>
        <v>0</v>
      </c>
      <c r="P134">
        <f t="shared" si="12"/>
        <v>0</v>
      </c>
      <c r="Q134">
        <f t="shared" si="13"/>
        <v>0</v>
      </c>
      <c r="R134">
        <f t="shared" si="14"/>
        <v>0</v>
      </c>
      <c r="S134">
        <f t="shared" si="15"/>
        <v>0</v>
      </c>
      <c r="T134">
        <f t="shared" si="16"/>
        <v>0</v>
      </c>
      <c r="U134">
        <f t="shared" si="17"/>
        <v>0</v>
      </c>
      <c r="V134">
        <f t="shared" si="18"/>
        <v>0</v>
      </c>
    </row>
    <row r="135" spans="1:22" ht="29.1" customHeight="1">
      <c r="A135" s="187">
        <v>129</v>
      </c>
      <c r="B135" s="430"/>
      <c r="C135" s="431"/>
      <c r="D135" s="143"/>
      <c r="E135" s="432"/>
      <c r="F135" s="433"/>
      <c r="G135" s="144"/>
      <c r="H135" s="144"/>
      <c r="I135" s="144"/>
      <c r="J135" s="144"/>
      <c r="K135" s="144"/>
      <c r="L135" s="144"/>
      <c r="M135" s="434"/>
      <c r="N135" s="434"/>
      <c r="O135">
        <f t="shared" ref="O135:O198" si="19">COUNTIF(G135:L135,"〇")</f>
        <v>0</v>
      </c>
      <c r="P135">
        <f t="shared" ref="P135:P198" si="20">IF(E135="年少未満",O135,0)</f>
        <v>0</v>
      </c>
      <c r="Q135">
        <f t="shared" ref="Q135:Q198" si="21">IF(E135="年少～年長",O135,0)</f>
        <v>0</v>
      </c>
      <c r="R135">
        <f t="shared" ref="R135:R198" si="22">IF(E135="小学生",O135,0)</f>
        <v>0</v>
      </c>
      <c r="S135">
        <f t="shared" ref="S135:S198" si="23">IF(E135="中学生",O135,0)</f>
        <v>0</v>
      </c>
      <c r="T135">
        <f t="shared" ref="T135:T198" si="24">IF(E135="高校生",O135,0)</f>
        <v>0</v>
      </c>
      <c r="U135">
        <f t="shared" ref="U135:U198" si="25">IF(E135="学生",O135,0)</f>
        <v>0</v>
      </c>
      <c r="V135">
        <f t="shared" ref="V135:V198" si="26">IF(E135="大人",O135,0)</f>
        <v>0</v>
      </c>
    </row>
    <row r="136" spans="1:22" ht="29.1" customHeight="1">
      <c r="A136" s="187">
        <v>130</v>
      </c>
      <c r="B136" s="430"/>
      <c r="C136" s="431"/>
      <c r="D136" s="143"/>
      <c r="E136" s="432"/>
      <c r="F136" s="433"/>
      <c r="G136" s="144"/>
      <c r="H136" s="144"/>
      <c r="I136" s="144"/>
      <c r="J136" s="144"/>
      <c r="K136" s="144"/>
      <c r="L136" s="144"/>
      <c r="M136" s="434"/>
      <c r="N136" s="434"/>
      <c r="O136">
        <f t="shared" si="19"/>
        <v>0</v>
      </c>
      <c r="P136">
        <f t="shared" si="20"/>
        <v>0</v>
      </c>
      <c r="Q136">
        <f t="shared" si="21"/>
        <v>0</v>
      </c>
      <c r="R136">
        <f t="shared" si="22"/>
        <v>0</v>
      </c>
      <c r="S136">
        <f t="shared" si="23"/>
        <v>0</v>
      </c>
      <c r="T136">
        <f t="shared" si="24"/>
        <v>0</v>
      </c>
      <c r="U136">
        <f t="shared" si="25"/>
        <v>0</v>
      </c>
      <c r="V136">
        <f t="shared" si="26"/>
        <v>0</v>
      </c>
    </row>
    <row r="137" spans="1:22" ht="29.1" customHeight="1">
      <c r="A137" s="187">
        <v>131</v>
      </c>
      <c r="B137" s="430"/>
      <c r="C137" s="431"/>
      <c r="D137" s="143"/>
      <c r="E137" s="432"/>
      <c r="F137" s="433"/>
      <c r="G137" s="144"/>
      <c r="H137" s="144"/>
      <c r="I137" s="144"/>
      <c r="J137" s="144"/>
      <c r="K137" s="144"/>
      <c r="L137" s="144"/>
      <c r="M137" s="434"/>
      <c r="N137" s="434"/>
      <c r="O137">
        <f t="shared" si="19"/>
        <v>0</v>
      </c>
      <c r="P137">
        <f t="shared" si="20"/>
        <v>0</v>
      </c>
      <c r="Q137">
        <f t="shared" si="21"/>
        <v>0</v>
      </c>
      <c r="R137">
        <f t="shared" si="22"/>
        <v>0</v>
      </c>
      <c r="S137">
        <f t="shared" si="23"/>
        <v>0</v>
      </c>
      <c r="T137">
        <f t="shared" si="24"/>
        <v>0</v>
      </c>
      <c r="U137">
        <f t="shared" si="25"/>
        <v>0</v>
      </c>
      <c r="V137">
        <f t="shared" si="26"/>
        <v>0</v>
      </c>
    </row>
    <row r="138" spans="1:22" ht="29.1" customHeight="1">
      <c r="A138" s="187">
        <v>132</v>
      </c>
      <c r="B138" s="430"/>
      <c r="C138" s="431"/>
      <c r="D138" s="143"/>
      <c r="E138" s="432"/>
      <c r="F138" s="433"/>
      <c r="G138" s="144"/>
      <c r="H138" s="144"/>
      <c r="I138" s="144"/>
      <c r="J138" s="144"/>
      <c r="K138" s="144"/>
      <c r="L138" s="144"/>
      <c r="M138" s="434"/>
      <c r="N138" s="434"/>
      <c r="O138">
        <f t="shared" si="19"/>
        <v>0</v>
      </c>
      <c r="P138">
        <f t="shared" si="20"/>
        <v>0</v>
      </c>
      <c r="Q138">
        <f t="shared" si="21"/>
        <v>0</v>
      </c>
      <c r="R138">
        <f t="shared" si="22"/>
        <v>0</v>
      </c>
      <c r="S138">
        <f t="shared" si="23"/>
        <v>0</v>
      </c>
      <c r="T138">
        <f t="shared" si="24"/>
        <v>0</v>
      </c>
      <c r="U138">
        <f t="shared" si="25"/>
        <v>0</v>
      </c>
      <c r="V138">
        <f t="shared" si="26"/>
        <v>0</v>
      </c>
    </row>
    <row r="139" spans="1:22" ht="29.1" customHeight="1">
      <c r="A139" s="187">
        <v>133</v>
      </c>
      <c r="B139" s="430"/>
      <c r="C139" s="431"/>
      <c r="D139" s="143"/>
      <c r="E139" s="432"/>
      <c r="F139" s="433"/>
      <c r="G139" s="144"/>
      <c r="H139" s="144"/>
      <c r="I139" s="144"/>
      <c r="J139" s="144"/>
      <c r="K139" s="144"/>
      <c r="L139" s="144"/>
      <c r="M139" s="434"/>
      <c r="N139" s="434"/>
      <c r="O139">
        <f t="shared" si="19"/>
        <v>0</v>
      </c>
      <c r="P139">
        <f t="shared" si="20"/>
        <v>0</v>
      </c>
      <c r="Q139">
        <f t="shared" si="21"/>
        <v>0</v>
      </c>
      <c r="R139">
        <f t="shared" si="22"/>
        <v>0</v>
      </c>
      <c r="S139">
        <f t="shared" si="23"/>
        <v>0</v>
      </c>
      <c r="T139">
        <f t="shared" si="24"/>
        <v>0</v>
      </c>
      <c r="U139">
        <f t="shared" si="25"/>
        <v>0</v>
      </c>
      <c r="V139">
        <f t="shared" si="26"/>
        <v>0</v>
      </c>
    </row>
    <row r="140" spans="1:22" ht="29.1" customHeight="1">
      <c r="A140" s="187">
        <v>134</v>
      </c>
      <c r="B140" s="430"/>
      <c r="C140" s="431"/>
      <c r="D140" s="143"/>
      <c r="E140" s="432"/>
      <c r="F140" s="433"/>
      <c r="G140" s="144"/>
      <c r="H140" s="144"/>
      <c r="I140" s="144"/>
      <c r="J140" s="144"/>
      <c r="K140" s="144"/>
      <c r="L140" s="144"/>
      <c r="M140" s="434"/>
      <c r="N140" s="434"/>
      <c r="O140">
        <f t="shared" si="19"/>
        <v>0</v>
      </c>
      <c r="P140">
        <f t="shared" si="20"/>
        <v>0</v>
      </c>
      <c r="Q140">
        <f t="shared" si="21"/>
        <v>0</v>
      </c>
      <c r="R140">
        <f t="shared" si="22"/>
        <v>0</v>
      </c>
      <c r="S140">
        <f t="shared" si="23"/>
        <v>0</v>
      </c>
      <c r="T140">
        <f t="shared" si="24"/>
        <v>0</v>
      </c>
      <c r="U140">
        <f t="shared" si="25"/>
        <v>0</v>
      </c>
      <c r="V140">
        <f t="shared" si="26"/>
        <v>0</v>
      </c>
    </row>
    <row r="141" spans="1:22" ht="29.1" customHeight="1">
      <c r="A141" s="187">
        <v>135</v>
      </c>
      <c r="B141" s="430"/>
      <c r="C141" s="431"/>
      <c r="D141" s="143"/>
      <c r="E141" s="432"/>
      <c r="F141" s="433"/>
      <c r="G141" s="144"/>
      <c r="H141" s="144"/>
      <c r="I141" s="144"/>
      <c r="J141" s="144"/>
      <c r="K141" s="144"/>
      <c r="L141" s="144"/>
      <c r="M141" s="434"/>
      <c r="N141" s="434"/>
      <c r="O141">
        <f t="shared" si="19"/>
        <v>0</v>
      </c>
      <c r="P141">
        <f t="shared" si="20"/>
        <v>0</v>
      </c>
      <c r="Q141">
        <f t="shared" si="21"/>
        <v>0</v>
      </c>
      <c r="R141">
        <f t="shared" si="22"/>
        <v>0</v>
      </c>
      <c r="S141">
        <f t="shared" si="23"/>
        <v>0</v>
      </c>
      <c r="T141">
        <f t="shared" si="24"/>
        <v>0</v>
      </c>
      <c r="U141">
        <f t="shared" si="25"/>
        <v>0</v>
      </c>
      <c r="V141">
        <f t="shared" si="26"/>
        <v>0</v>
      </c>
    </row>
    <row r="142" spans="1:22" ht="29.1" customHeight="1">
      <c r="A142" s="187">
        <v>136</v>
      </c>
      <c r="B142" s="430"/>
      <c r="C142" s="431"/>
      <c r="D142" s="143"/>
      <c r="E142" s="432"/>
      <c r="F142" s="433"/>
      <c r="G142" s="144"/>
      <c r="H142" s="144"/>
      <c r="I142" s="144"/>
      <c r="J142" s="144"/>
      <c r="K142" s="144"/>
      <c r="L142" s="144"/>
      <c r="M142" s="434"/>
      <c r="N142" s="434"/>
      <c r="O142">
        <f t="shared" si="19"/>
        <v>0</v>
      </c>
      <c r="P142">
        <f t="shared" si="20"/>
        <v>0</v>
      </c>
      <c r="Q142">
        <f t="shared" si="21"/>
        <v>0</v>
      </c>
      <c r="R142">
        <f t="shared" si="22"/>
        <v>0</v>
      </c>
      <c r="S142">
        <f t="shared" si="23"/>
        <v>0</v>
      </c>
      <c r="T142">
        <f t="shared" si="24"/>
        <v>0</v>
      </c>
      <c r="U142">
        <f t="shared" si="25"/>
        <v>0</v>
      </c>
      <c r="V142">
        <f t="shared" si="26"/>
        <v>0</v>
      </c>
    </row>
    <row r="143" spans="1:22" ht="29.1" customHeight="1">
      <c r="A143" s="187">
        <v>137</v>
      </c>
      <c r="B143" s="430"/>
      <c r="C143" s="431"/>
      <c r="D143" s="143"/>
      <c r="E143" s="432"/>
      <c r="F143" s="433"/>
      <c r="G143" s="144"/>
      <c r="H143" s="144"/>
      <c r="I143" s="144"/>
      <c r="J143" s="144"/>
      <c r="K143" s="144"/>
      <c r="L143" s="144"/>
      <c r="M143" s="434"/>
      <c r="N143" s="434"/>
      <c r="O143">
        <f t="shared" si="19"/>
        <v>0</v>
      </c>
      <c r="P143">
        <f t="shared" si="20"/>
        <v>0</v>
      </c>
      <c r="Q143">
        <f t="shared" si="21"/>
        <v>0</v>
      </c>
      <c r="R143">
        <f t="shared" si="22"/>
        <v>0</v>
      </c>
      <c r="S143">
        <f t="shared" si="23"/>
        <v>0</v>
      </c>
      <c r="T143">
        <f t="shared" si="24"/>
        <v>0</v>
      </c>
      <c r="U143">
        <f t="shared" si="25"/>
        <v>0</v>
      </c>
      <c r="V143">
        <f t="shared" si="26"/>
        <v>0</v>
      </c>
    </row>
    <row r="144" spans="1:22" ht="29.1" customHeight="1">
      <c r="A144" s="187">
        <v>138</v>
      </c>
      <c r="B144" s="430"/>
      <c r="C144" s="431"/>
      <c r="D144" s="143"/>
      <c r="E144" s="432"/>
      <c r="F144" s="433"/>
      <c r="G144" s="144"/>
      <c r="H144" s="144"/>
      <c r="I144" s="144"/>
      <c r="J144" s="144"/>
      <c r="K144" s="144"/>
      <c r="L144" s="144"/>
      <c r="M144" s="434"/>
      <c r="N144" s="434"/>
      <c r="O144">
        <f t="shared" si="19"/>
        <v>0</v>
      </c>
      <c r="P144">
        <f t="shared" si="20"/>
        <v>0</v>
      </c>
      <c r="Q144">
        <f t="shared" si="21"/>
        <v>0</v>
      </c>
      <c r="R144">
        <f t="shared" si="22"/>
        <v>0</v>
      </c>
      <c r="S144">
        <f t="shared" si="23"/>
        <v>0</v>
      </c>
      <c r="T144">
        <f t="shared" si="24"/>
        <v>0</v>
      </c>
      <c r="U144">
        <f t="shared" si="25"/>
        <v>0</v>
      </c>
      <c r="V144">
        <f t="shared" si="26"/>
        <v>0</v>
      </c>
    </row>
    <row r="145" spans="1:22" ht="29.1" customHeight="1">
      <c r="A145" s="187">
        <v>139</v>
      </c>
      <c r="B145" s="430"/>
      <c r="C145" s="431"/>
      <c r="D145" s="143"/>
      <c r="E145" s="432"/>
      <c r="F145" s="433"/>
      <c r="G145" s="144"/>
      <c r="H145" s="144"/>
      <c r="I145" s="144"/>
      <c r="J145" s="144"/>
      <c r="K145" s="144"/>
      <c r="L145" s="144"/>
      <c r="M145" s="434"/>
      <c r="N145" s="434"/>
      <c r="O145">
        <f t="shared" si="19"/>
        <v>0</v>
      </c>
      <c r="P145">
        <f t="shared" si="20"/>
        <v>0</v>
      </c>
      <c r="Q145">
        <f t="shared" si="21"/>
        <v>0</v>
      </c>
      <c r="R145">
        <f t="shared" si="22"/>
        <v>0</v>
      </c>
      <c r="S145">
        <f t="shared" si="23"/>
        <v>0</v>
      </c>
      <c r="T145">
        <f t="shared" si="24"/>
        <v>0</v>
      </c>
      <c r="U145">
        <f t="shared" si="25"/>
        <v>0</v>
      </c>
      <c r="V145">
        <f t="shared" si="26"/>
        <v>0</v>
      </c>
    </row>
    <row r="146" spans="1:22" ht="29.1" customHeight="1">
      <c r="A146" s="187">
        <v>140</v>
      </c>
      <c r="B146" s="430"/>
      <c r="C146" s="431"/>
      <c r="D146" s="143"/>
      <c r="E146" s="432"/>
      <c r="F146" s="433"/>
      <c r="G146" s="144"/>
      <c r="H146" s="144"/>
      <c r="I146" s="144"/>
      <c r="J146" s="144"/>
      <c r="K146" s="144"/>
      <c r="L146" s="144"/>
      <c r="M146" s="434"/>
      <c r="N146" s="434"/>
      <c r="O146">
        <f t="shared" si="19"/>
        <v>0</v>
      </c>
      <c r="P146">
        <f t="shared" si="20"/>
        <v>0</v>
      </c>
      <c r="Q146">
        <f t="shared" si="21"/>
        <v>0</v>
      </c>
      <c r="R146">
        <f t="shared" si="22"/>
        <v>0</v>
      </c>
      <c r="S146">
        <f t="shared" si="23"/>
        <v>0</v>
      </c>
      <c r="T146">
        <f t="shared" si="24"/>
        <v>0</v>
      </c>
      <c r="U146">
        <f t="shared" si="25"/>
        <v>0</v>
      </c>
      <c r="V146">
        <f t="shared" si="26"/>
        <v>0</v>
      </c>
    </row>
    <row r="147" spans="1:22" ht="29.1" customHeight="1">
      <c r="A147" s="187">
        <v>141</v>
      </c>
      <c r="B147" s="430"/>
      <c r="C147" s="431"/>
      <c r="D147" s="143"/>
      <c r="E147" s="432"/>
      <c r="F147" s="433"/>
      <c r="G147" s="144"/>
      <c r="H147" s="144"/>
      <c r="I147" s="144"/>
      <c r="J147" s="144"/>
      <c r="K147" s="144"/>
      <c r="L147" s="144"/>
      <c r="M147" s="434"/>
      <c r="N147" s="434"/>
      <c r="O147">
        <f t="shared" si="19"/>
        <v>0</v>
      </c>
      <c r="P147">
        <f t="shared" si="20"/>
        <v>0</v>
      </c>
      <c r="Q147">
        <f t="shared" si="21"/>
        <v>0</v>
      </c>
      <c r="R147">
        <f t="shared" si="22"/>
        <v>0</v>
      </c>
      <c r="S147">
        <f t="shared" si="23"/>
        <v>0</v>
      </c>
      <c r="T147">
        <f t="shared" si="24"/>
        <v>0</v>
      </c>
      <c r="U147">
        <f t="shared" si="25"/>
        <v>0</v>
      </c>
      <c r="V147">
        <f t="shared" si="26"/>
        <v>0</v>
      </c>
    </row>
    <row r="148" spans="1:22" ht="29.1" customHeight="1">
      <c r="A148" s="187">
        <v>142</v>
      </c>
      <c r="B148" s="430"/>
      <c r="C148" s="431"/>
      <c r="D148" s="143"/>
      <c r="E148" s="432"/>
      <c r="F148" s="433"/>
      <c r="G148" s="144"/>
      <c r="H148" s="144"/>
      <c r="I148" s="144"/>
      <c r="J148" s="144"/>
      <c r="K148" s="144"/>
      <c r="L148" s="144"/>
      <c r="M148" s="434"/>
      <c r="N148" s="434"/>
      <c r="O148">
        <f t="shared" si="19"/>
        <v>0</v>
      </c>
      <c r="P148">
        <f t="shared" si="20"/>
        <v>0</v>
      </c>
      <c r="Q148">
        <f t="shared" si="21"/>
        <v>0</v>
      </c>
      <c r="R148">
        <f t="shared" si="22"/>
        <v>0</v>
      </c>
      <c r="S148">
        <f t="shared" si="23"/>
        <v>0</v>
      </c>
      <c r="T148">
        <f t="shared" si="24"/>
        <v>0</v>
      </c>
      <c r="U148">
        <f t="shared" si="25"/>
        <v>0</v>
      </c>
      <c r="V148">
        <f t="shared" si="26"/>
        <v>0</v>
      </c>
    </row>
    <row r="149" spans="1:22" ht="29.1" customHeight="1">
      <c r="A149" s="187">
        <v>143</v>
      </c>
      <c r="B149" s="430"/>
      <c r="C149" s="431"/>
      <c r="D149" s="143"/>
      <c r="E149" s="432"/>
      <c r="F149" s="433"/>
      <c r="G149" s="144"/>
      <c r="H149" s="144"/>
      <c r="I149" s="144"/>
      <c r="J149" s="144"/>
      <c r="K149" s="144"/>
      <c r="L149" s="144"/>
      <c r="M149" s="434"/>
      <c r="N149" s="434"/>
      <c r="O149">
        <f t="shared" si="19"/>
        <v>0</v>
      </c>
      <c r="P149">
        <f t="shared" si="20"/>
        <v>0</v>
      </c>
      <c r="Q149">
        <f t="shared" si="21"/>
        <v>0</v>
      </c>
      <c r="R149">
        <f t="shared" si="22"/>
        <v>0</v>
      </c>
      <c r="S149">
        <f t="shared" si="23"/>
        <v>0</v>
      </c>
      <c r="T149">
        <f t="shared" si="24"/>
        <v>0</v>
      </c>
      <c r="U149">
        <f t="shared" si="25"/>
        <v>0</v>
      </c>
      <c r="V149">
        <f t="shared" si="26"/>
        <v>0</v>
      </c>
    </row>
    <row r="150" spans="1:22" ht="29.1" customHeight="1">
      <c r="A150" s="187">
        <v>144</v>
      </c>
      <c r="B150" s="430"/>
      <c r="C150" s="431"/>
      <c r="D150" s="143"/>
      <c r="E150" s="432"/>
      <c r="F150" s="433"/>
      <c r="G150" s="144"/>
      <c r="H150" s="144"/>
      <c r="I150" s="144"/>
      <c r="J150" s="144"/>
      <c r="K150" s="144"/>
      <c r="L150" s="144"/>
      <c r="M150" s="434"/>
      <c r="N150" s="434"/>
      <c r="O150">
        <f t="shared" si="19"/>
        <v>0</v>
      </c>
      <c r="P150">
        <f t="shared" si="20"/>
        <v>0</v>
      </c>
      <c r="Q150">
        <f t="shared" si="21"/>
        <v>0</v>
      </c>
      <c r="R150">
        <f t="shared" si="22"/>
        <v>0</v>
      </c>
      <c r="S150">
        <f t="shared" si="23"/>
        <v>0</v>
      </c>
      <c r="T150">
        <f t="shared" si="24"/>
        <v>0</v>
      </c>
      <c r="U150">
        <f t="shared" si="25"/>
        <v>0</v>
      </c>
      <c r="V150">
        <f t="shared" si="26"/>
        <v>0</v>
      </c>
    </row>
    <row r="151" spans="1:22" ht="29.1" customHeight="1">
      <c r="A151" s="187">
        <v>145</v>
      </c>
      <c r="B151" s="430"/>
      <c r="C151" s="431"/>
      <c r="D151" s="143"/>
      <c r="E151" s="432"/>
      <c r="F151" s="433"/>
      <c r="G151" s="144"/>
      <c r="H151" s="144"/>
      <c r="I151" s="144"/>
      <c r="J151" s="144"/>
      <c r="K151" s="144"/>
      <c r="L151" s="144"/>
      <c r="M151" s="434"/>
      <c r="N151" s="434"/>
      <c r="O151">
        <f t="shared" si="19"/>
        <v>0</v>
      </c>
      <c r="P151">
        <f t="shared" si="20"/>
        <v>0</v>
      </c>
      <c r="Q151">
        <f t="shared" si="21"/>
        <v>0</v>
      </c>
      <c r="R151">
        <f t="shared" si="22"/>
        <v>0</v>
      </c>
      <c r="S151">
        <f t="shared" si="23"/>
        <v>0</v>
      </c>
      <c r="T151">
        <f t="shared" si="24"/>
        <v>0</v>
      </c>
      <c r="U151">
        <f t="shared" si="25"/>
        <v>0</v>
      </c>
      <c r="V151">
        <f t="shared" si="26"/>
        <v>0</v>
      </c>
    </row>
    <row r="152" spans="1:22" ht="29.1" customHeight="1">
      <c r="A152" s="187">
        <v>146</v>
      </c>
      <c r="B152" s="430"/>
      <c r="C152" s="431"/>
      <c r="D152" s="143"/>
      <c r="E152" s="432"/>
      <c r="F152" s="433"/>
      <c r="G152" s="144"/>
      <c r="H152" s="144"/>
      <c r="I152" s="144"/>
      <c r="J152" s="144"/>
      <c r="K152" s="144"/>
      <c r="L152" s="144"/>
      <c r="M152" s="434"/>
      <c r="N152" s="434"/>
      <c r="O152">
        <f t="shared" si="19"/>
        <v>0</v>
      </c>
      <c r="P152">
        <f t="shared" si="20"/>
        <v>0</v>
      </c>
      <c r="Q152">
        <f t="shared" si="21"/>
        <v>0</v>
      </c>
      <c r="R152">
        <f t="shared" si="22"/>
        <v>0</v>
      </c>
      <c r="S152">
        <f t="shared" si="23"/>
        <v>0</v>
      </c>
      <c r="T152">
        <f t="shared" si="24"/>
        <v>0</v>
      </c>
      <c r="U152">
        <f t="shared" si="25"/>
        <v>0</v>
      </c>
      <c r="V152">
        <f t="shared" si="26"/>
        <v>0</v>
      </c>
    </row>
    <row r="153" spans="1:22" ht="29.1" customHeight="1">
      <c r="A153" s="187">
        <v>147</v>
      </c>
      <c r="B153" s="430"/>
      <c r="C153" s="431"/>
      <c r="D153" s="143"/>
      <c r="E153" s="432"/>
      <c r="F153" s="433"/>
      <c r="G153" s="144"/>
      <c r="H153" s="144"/>
      <c r="I153" s="144"/>
      <c r="J153" s="144"/>
      <c r="K153" s="144"/>
      <c r="L153" s="144"/>
      <c r="M153" s="434"/>
      <c r="N153" s="434"/>
      <c r="O153">
        <f t="shared" si="19"/>
        <v>0</v>
      </c>
      <c r="P153">
        <f t="shared" si="20"/>
        <v>0</v>
      </c>
      <c r="Q153">
        <f t="shared" si="21"/>
        <v>0</v>
      </c>
      <c r="R153">
        <f t="shared" si="22"/>
        <v>0</v>
      </c>
      <c r="S153">
        <f t="shared" si="23"/>
        <v>0</v>
      </c>
      <c r="T153">
        <f t="shared" si="24"/>
        <v>0</v>
      </c>
      <c r="U153">
        <f t="shared" si="25"/>
        <v>0</v>
      </c>
      <c r="V153">
        <f t="shared" si="26"/>
        <v>0</v>
      </c>
    </row>
    <row r="154" spans="1:22" ht="29.1" customHeight="1">
      <c r="A154" s="187">
        <v>148</v>
      </c>
      <c r="B154" s="430"/>
      <c r="C154" s="431"/>
      <c r="D154" s="143"/>
      <c r="E154" s="432"/>
      <c r="F154" s="433"/>
      <c r="G154" s="144"/>
      <c r="H154" s="144"/>
      <c r="I154" s="144"/>
      <c r="J154" s="144"/>
      <c r="K154" s="144"/>
      <c r="L154" s="144"/>
      <c r="M154" s="434"/>
      <c r="N154" s="434"/>
      <c r="O154">
        <f t="shared" si="19"/>
        <v>0</v>
      </c>
      <c r="P154">
        <f t="shared" si="20"/>
        <v>0</v>
      </c>
      <c r="Q154">
        <f t="shared" si="21"/>
        <v>0</v>
      </c>
      <c r="R154">
        <f t="shared" si="22"/>
        <v>0</v>
      </c>
      <c r="S154">
        <f t="shared" si="23"/>
        <v>0</v>
      </c>
      <c r="T154">
        <f t="shared" si="24"/>
        <v>0</v>
      </c>
      <c r="U154">
        <f t="shared" si="25"/>
        <v>0</v>
      </c>
      <c r="V154">
        <f t="shared" si="26"/>
        <v>0</v>
      </c>
    </row>
    <row r="155" spans="1:22" ht="29.1" customHeight="1">
      <c r="A155" s="187">
        <v>149</v>
      </c>
      <c r="B155" s="430"/>
      <c r="C155" s="431"/>
      <c r="D155" s="143"/>
      <c r="E155" s="432"/>
      <c r="F155" s="433"/>
      <c r="G155" s="144"/>
      <c r="H155" s="144"/>
      <c r="I155" s="144"/>
      <c r="J155" s="144"/>
      <c r="K155" s="144"/>
      <c r="L155" s="144"/>
      <c r="M155" s="434"/>
      <c r="N155" s="434"/>
      <c r="O155">
        <f t="shared" si="19"/>
        <v>0</v>
      </c>
      <c r="P155">
        <f t="shared" si="20"/>
        <v>0</v>
      </c>
      <c r="Q155">
        <f t="shared" si="21"/>
        <v>0</v>
      </c>
      <c r="R155">
        <f t="shared" si="22"/>
        <v>0</v>
      </c>
      <c r="S155">
        <f t="shared" si="23"/>
        <v>0</v>
      </c>
      <c r="T155">
        <f t="shared" si="24"/>
        <v>0</v>
      </c>
      <c r="U155">
        <f t="shared" si="25"/>
        <v>0</v>
      </c>
      <c r="V155">
        <f t="shared" si="26"/>
        <v>0</v>
      </c>
    </row>
    <row r="156" spans="1:22" ht="29.1" customHeight="1">
      <c r="A156" s="187">
        <v>150</v>
      </c>
      <c r="B156" s="430"/>
      <c r="C156" s="431"/>
      <c r="D156" s="143"/>
      <c r="E156" s="432"/>
      <c r="F156" s="433"/>
      <c r="G156" s="144"/>
      <c r="H156" s="144"/>
      <c r="I156" s="144"/>
      <c r="J156" s="144"/>
      <c r="K156" s="144"/>
      <c r="L156" s="144"/>
      <c r="M156" s="434"/>
      <c r="N156" s="434"/>
      <c r="O156">
        <f t="shared" si="19"/>
        <v>0</v>
      </c>
      <c r="P156">
        <f t="shared" si="20"/>
        <v>0</v>
      </c>
      <c r="Q156">
        <f t="shared" si="21"/>
        <v>0</v>
      </c>
      <c r="R156">
        <f t="shared" si="22"/>
        <v>0</v>
      </c>
      <c r="S156">
        <f t="shared" si="23"/>
        <v>0</v>
      </c>
      <c r="T156">
        <f t="shared" si="24"/>
        <v>0</v>
      </c>
      <c r="U156">
        <f t="shared" si="25"/>
        <v>0</v>
      </c>
      <c r="V156">
        <f t="shared" si="26"/>
        <v>0</v>
      </c>
    </row>
    <row r="157" spans="1:22" ht="29.1" customHeight="1">
      <c r="A157" s="187">
        <v>151</v>
      </c>
      <c r="B157" s="430"/>
      <c r="C157" s="431"/>
      <c r="D157" s="143"/>
      <c r="E157" s="432"/>
      <c r="F157" s="433"/>
      <c r="G157" s="144"/>
      <c r="H157" s="144"/>
      <c r="I157" s="144"/>
      <c r="J157" s="144"/>
      <c r="K157" s="144"/>
      <c r="L157" s="144"/>
      <c r="M157" s="434"/>
      <c r="N157" s="434"/>
      <c r="O157">
        <f t="shared" si="19"/>
        <v>0</v>
      </c>
      <c r="P157">
        <f t="shared" si="20"/>
        <v>0</v>
      </c>
      <c r="Q157">
        <f t="shared" si="21"/>
        <v>0</v>
      </c>
      <c r="R157">
        <f t="shared" si="22"/>
        <v>0</v>
      </c>
      <c r="S157">
        <f t="shared" si="23"/>
        <v>0</v>
      </c>
      <c r="T157">
        <f t="shared" si="24"/>
        <v>0</v>
      </c>
      <c r="U157">
        <f t="shared" si="25"/>
        <v>0</v>
      </c>
      <c r="V157">
        <f t="shared" si="26"/>
        <v>0</v>
      </c>
    </row>
    <row r="158" spans="1:22" ht="29.1" customHeight="1">
      <c r="A158" s="187">
        <v>152</v>
      </c>
      <c r="B158" s="430"/>
      <c r="C158" s="431"/>
      <c r="D158" s="143"/>
      <c r="E158" s="432"/>
      <c r="F158" s="433"/>
      <c r="G158" s="144"/>
      <c r="H158" s="144"/>
      <c r="I158" s="144"/>
      <c r="J158" s="144"/>
      <c r="K158" s="144"/>
      <c r="L158" s="144"/>
      <c r="M158" s="434"/>
      <c r="N158" s="434"/>
      <c r="O158">
        <f t="shared" si="19"/>
        <v>0</v>
      </c>
      <c r="P158">
        <f t="shared" si="20"/>
        <v>0</v>
      </c>
      <c r="Q158">
        <f t="shared" si="21"/>
        <v>0</v>
      </c>
      <c r="R158">
        <f t="shared" si="22"/>
        <v>0</v>
      </c>
      <c r="S158">
        <f t="shared" si="23"/>
        <v>0</v>
      </c>
      <c r="T158">
        <f t="shared" si="24"/>
        <v>0</v>
      </c>
      <c r="U158">
        <f t="shared" si="25"/>
        <v>0</v>
      </c>
      <c r="V158">
        <f t="shared" si="26"/>
        <v>0</v>
      </c>
    </row>
    <row r="159" spans="1:22" ht="29.1" customHeight="1">
      <c r="A159" s="187">
        <v>153</v>
      </c>
      <c r="B159" s="430"/>
      <c r="C159" s="431"/>
      <c r="D159" s="143"/>
      <c r="E159" s="432"/>
      <c r="F159" s="433"/>
      <c r="G159" s="144"/>
      <c r="H159" s="144"/>
      <c r="I159" s="144"/>
      <c r="J159" s="144"/>
      <c r="K159" s="144"/>
      <c r="L159" s="144"/>
      <c r="M159" s="434"/>
      <c r="N159" s="434"/>
      <c r="O159">
        <f t="shared" si="19"/>
        <v>0</v>
      </c>
      <c r="P159">
        <f t="shared" si="20"/>
        <v>0</v>
      </c>
      <c r="Q159">
        <f t="shared" si="21"/>
        <v>0</v>
      </c>
      <c r="R159">
        <f t="shared" si="22"/>
        <v>0</v>
      </c>
      <c r="S159">
        <f t="shared" si="23"/>
        <v>0</v>
      </c>
      <c r="T159">
        <f t="shared" si="24"/>
        <v>0</v>
      </c>
      <c r="U159">
        <f t="shared" si="25"/>
        <v>0</v>
      </c>
      <c r="V159">
        <f t="shared" si="26"/>
        <v>0</v>
      </c>
    </row>
    <row r="160" spans="1:22" ht="29.1" customHeight="1">
      <c r="A160" s="187">
        <v>154</v>
      </c>
      <c r="B160" s="430"/>
      <c r="C160" s="431"/>
      <c r="D160" s="143"/>
      <c r="E160" s="432"/>
      <c r="F160" s="433"/>
      <c r="G160" s="144"/>
      <c r="H160" s="144"/>
      <c r="I160" s="144"/>
      <c r="J160" s="144"/>
      <c r="K160" s="144"/>
      <c r="L160" s="144"/>
      <c r="M160" s="434"/>
      <c r="N160" s="434"/>
      <c r="O160">
        <f t="shared" si="19"/>
        <v>0</v>
      </c>
      <c r="P160">
        <f t="shared" si="20"/>
        <v>0</v>
      </c>
      <c r="Q160">
        <f t="shared" si="21"/>
        <v>0</v>
      </c>
      <c r="R160">
        <f t="shared" si="22"/>
        <v>0</v>
      </c>
      <c r="S160">
        <f t="shared" si="23"/>
        <v>0</v>
      </c>
      <c r="T160">
        <f t="shared" si="24"/>
        <v>0</v>
      </c>
      <c r="U160">
        <f t="shared" si="25"/>
        <v>0</v>
      </c>
      <c r="V160">
        <f t="shared" si="26"/>
        <v>0</v>
      </c>
    </row>
    <row r="161" spans="1:22" ht="29.1" customHeight="1">
      <c r="A161" s="187">
        <v>155</v>
      </c>
      <c r="B161" s="430"/>
      <c r="C161" s="431"/>
      <c r="D161" s="143"/>
      <c r="E161" s="432"/>
      <c r="F161" s="433"/>
      <c r="G161" s="144"/>
      <c r="H161" s="144"/>
      <c r="I161" s="144"/>
      <c r="J161" s="144"/>
      <c r="K161" s="144"/>
      <c r="L161" s="144"/>
      <c r="M161" s="434"/>
      <c r="N161" s="434"/>
      <c r="O161">
        <f t="shared" si="19"/>
        <v>0</v>
      </c>
      <c r="P161">
        <f t="shared" si="20"/>
        <v>0</v>
      </c>
      <c r="Q161">
        <f t="shared" si="21"/>
        <v>0</v>
      </c>
      <c r="R161">
        <f t="shared" si="22"/>
        <v>0</v>
      </c>
      <c r="S161">
        <f t="shared" si="23"/>
        <v>0</v>
      </c>
      <c r="T161">
        <f t="shared" si="24"/>
        <v>0</v>
      </c>
      <c r="U161">
        <f t="shared" si="25"/>
        <v>0</v>
      </c>
      <c r="V161">
        <f t="shared" si="26"/>
        <v>0</v>
      </c>
    </row>
    <row r="162" spans="1:22" ht="29.1" customHeight="1">
      <c r="A162" s="187">
        <v>156</v>
      </c>
      <c r="B162" s="430"/>
      <c r="C162" s="431"/>
      <c r="D162" s="143"/>
      <c r="E162" s="432"/>
      <c r="F162" s="433"/>
      <c r="G162" s="144"/>
      <c r="H162" s="144"/>
      <c r="I162" s="144"/>
      <c r="J162" s="144"/>
      <c r="K162" s="144"/>
      <c r="L162" s="144"/>
      <c r="M162" s="434"/>
      <c r="N162" s="434"/>
      <c r="O162">
        <f t="shared" si="19"/>
        <v>0</v>
      </c>
      <c r="P162">
        <f t="shared" si="20"/>
        <v>0</v>
      </c>
      <c r="Q162">
        <f t="shared" si="21"/>
        <v>0</v>
      </c>
      <c r="R162">
        <f t="shared" si="22"/>
        <v>0</v>
      </c>
      <c r="S162">
        <f t="shared" si="23"/>
        <v>0</v>
      </c>
      <c r="T162">
        <f t="shared" si="24"/>
        <v>0</v>
      </c>
      <c r="U162">
        <f t="shared" si="25"/>
        <v>0</v>
      </c>
      <c r="V162">
        <f t="shared" si="26"/>
        <v>0</v>
      </c>
    </row>
    <row r="163" spans="1:22" ht="29.1" customHeight="1">
      <c r="A163" s="187">
        <v>157</v>
      </c>
      <c r="B163" s="430"/>
      <c r="C163" s="431"/>
      <c r="D163" s="143"/>
      <c r="E163" s="432"/>
      <c r="F163" s="433"/>
      <c r="G163" s="144"/>
      <c r="H163" s="144"/>
      <c r="I163" s="144"/>
      <c r="J163" s="144"/>
      <c r="K163" s="144"/>
      <c r="L163" s="144"/>
      <c r="M163" s="434"/>
      <c r="N163" s="434"/>
      <c r="O163">
        <f t="shared" si="19"/>
        <v>0</v>
      </c>
      <c r="P163">
        <f t="shared" si="20"/>
        <v>0</v>
      </c>
      <c r="Q163">
        <f t="shared" si="21"/>
        <v>0</v>
      </c>
      <c r="R163">
        <f t="shared" si="22"/>
        <v>0</v>
      </c>
      <c r="S163">
        <f t="shared" si="23"/>
        <v>0</v>
      </c>
      <c r="T163">
        <f t="shared" si="24"/>
        <v>0</v>
      </c>
      <c r="U163">
        <f t="shared" si="25"/>
        <v>0</v>
      </c>
      <c r="V163">
        <f t="shared" si="26"/>
        <v>0</v>
      </c>
    </row>
    <row r="164" spans="1:22" ht="29.1" customHeight="1">
      <c r="A164" s="187">
        <v>158</v>
      </c>
      <c r="B164" s="430"/>
      <c r="C164" s="431"/>
      <c r="D164" s="143"/>
      <c r="E164" s="432"/>
      <c r="F164" s="433"/>
      <c r="G164" s="144"/>
      <c r="H164" s="144"/>
      <c r="I164" s="144"/>
      <c r="J164" s="144"/>
      <c r="K164" s="144"/>
      <c r="L164" s="144"/>
      <c r="M164" s="434"/>
      <c r="N164" s="434"/>
      <c r="O164">
        <f t="shared" si="19"/>
        <v>0</v>
      </c>
      <c r="P164">
        <f t="shared" si="20"/>
        <v>0</v>
      </c>
      <c r="Q164">
        <f t="shared" si="21"/>
        <v>0</v>
      </c>
      <c r="R164">
        <f t="shared" si="22"/>
        <v>0</v>
      </c>
      <c r="S164">
        <f t="shared" si="23"/>
        <v>0</v>
      </c>
      <c r="T164">
        <f t="shared" si="24"/>
        <v>0</v>
      </c>
      <c r="U164">
        <f t="shared" si="25"/>
        <v>0</v>
      </c>
      <c r="V164">
        <f t="shared" si="26"/>
        <v>0</v>
      </c>
    </row>
    <row r="165" spans="1:22" ht="29.1" customHeight="1">
      <c r="A165" s="187">
        <v>159</v>
      </c>
      <c r="B165" s="430"/>
      <c r="C165" s="431"/>
      <c r="D165" s="143"/>
      <c r="E165" s="432"/>
      <c r="F165" s="433"/>
      <c r="G165" s="144"/>
      <c r="H165" s="144"/>
      <c r="I165" s="144"/>
      <c r="J165" s="144"/>
      <c r="K165" s="144"/>
      <c r="L165" s="144"/>
      <c r="M165" s="434"/>
      <c r="N165" s="434"/>
      <c r="O165">
        <f t="shared" si="19"/>
        <v>0</v>
      </c>
      <c r="P165">
        <f t="shared" si="20"/>
        <v>0</v>
      </c>
      <c r="Q165">
        <f t="shared" si="21"/>
        <v>0</v>
      </c>
      <c r="R165">
        <f t="shared" si="22"/>
        <v>0</v>
      </c>
      <c r="S165">
        <f t="shared" si="23"/>
        <v>0</v>
      </c>
      <c r="T165">
        <f t="shared" si="24"/>
        <v>0</v>
      </c>
      <c r="U165">
        <f t="shared" si="25"/>
        <v>0</v>
      </c>
      <c r="V165">
        <f t="shared" si="26"/>
        <v>0</v>
      </c>
    </row>
    <row r="166" spans="1:22" ht="29.1" customHeight="1">
      <c r="A166" s="187">
        <v>160</v>
      </c>
      <c r="B166" s="430"/>
      <c r="C166" s="431"/>
      <c r="D166" s="143"/>
      <c r="E166" s="432"/>
      <c r="F166" s="433"/>
      <c r="G166" s="144"/>
      <c r="H166" s="144"/>
      <c r="I166" s="144"/>
      <c r="J166" s="144"/>
      <c r="K166" s="144"/>
      <c r="L166" s="144"/>
      <c r="M166" s="434"/>
      <c r="N166" s="434"/>
      <c r="O166">
        <f t="shared" si="19"/>
        <v>0</v>
      </c>
      <c r="P166">
        <f t="shared" si="20"/>
        <v>0</v>
      </c>
      <c r="Q166">
        <f t="shared" si="21"/>
        <v>0</v>
      </c>
      <c r="R166">
        <f t="shared" si="22"/>
        <v>0</v>
      </c>
      <c r="S166">
        <f t="shared" si="23"/>
        <v>0</v>
      </c>
      <c r="T166">
        <f t="shared" si="24"/>
        <v>0</v>
      </c>
      <c r="U166">
        <f t="shared" si="25"/>
        <v>0</v>
      </c>
      <c r="V166">
        <f t="shared" si="26"/>
        <v>0</v>
      </c>
    </row>
    <row r="167" spans="1:22" ht="29.1" customHeight="1">
      <c r="A167" s="187">
        <v>161</v>
      </c>
      <c r="B167" s="430"/>
      <c r="C167" s="431"/>
      <c r="D167" s="143"/>
      <c r="E167" s="432"/>
      <c r="F167" s="433"/>
      <c r="G167" s="144"/>
      <c r="H167" s="144"/>
      <c r="I167" s="144"/>
      <c r="J167" s="144"/>
      <c r="K167" s="144"/>
      <c r="L167" s="144"/>
      <c r="M167" s="434"/>
      <c r="N167" s="434"/>
      <c r="O167">
        <f t="shared" si="19"/>
        <v>0</v>
      </c>
      <c r="P167">
        <f t="shared" si="20"/>
        <v>0</v>
      </c>
      <c r="Q167">
        <f t="shared" si="21"/>
        <v>0</v>
      </c>
      <c r="R167">
        <f t="shared" si="22"/>
        <v>0</v>
      </c>
      <c r="S167">
        <f t="shared" si="23"/>
        <v>0</v>
      </c>
      <c r="T167">
        <f t="shared" si="24"/>
        <v>0</v>
      </c>
      <c r="U167">
        <f t="shared" si="25"/>
        <v>0</v>
      </c>
      <c r="V167">
        <f t="shared" si="26"/>
        <v>0</v>
      </c>
    </row>
    <row r="168" spans="1:22" ht="29.1" customHeight="1">
      <c r="A168" s="187">
        <v>162</v>
      </c>
      <c r="B168" s="430"/>
      <c r="C168" s="431"/>
      <c r="D168" s="143"/>
      <c r="E168" s="432"/>
      <c r="F168" s="433"/>
      <c r="G168" s="144"/>
      <c r="H168" s="144"/>
      <c r="I168" s="144"/>
      <c r="J168" s="144"/>
      <c r="K168" s="144"/>
      <c r="L168" s="144"/>
      <c r="M168" s="434"/>
      <c r="N168" s="434"/>
      <c r="O168">
        <f t="shared" si="19"/>
        <v>0</v>
      </c>
      <c r="P168">
        <f t="shared" si="20"/>
        <v>0</v>
      </c>
      <c r="Q168">
        <f t="shared" si="21"/>
        <v>0</v>
      </c>
      <c r="R168">
        <f t="shared" si="22"/>
        <v>0</v>
      </c>
      <c r="S168">
        <f t="shared" si="23"/>
        <v>0</v>
      </c>
      <c r="T168">
        <f t="shared" si="24"/>
        <v>0</v>
      </c>
      <c r="U168">
        <f t="shared" si="25"/>
        <v>0</v>
      </c>
      <c r="V168">
        <f t="shared" si="26"/>
        <v>0</v>
      </c>
    </row>
    <row r="169" spans="1:22" ht="29.1" customHeight="1">
      <c r="A169" s="187">
        <v>163</v>
      </c>
      <c r="B169" s="430"/>
      <c r="C169" s="431"/>
      <c r="D169" s="143"/>
      <c r="E169" s="432"/>
      <c r="F169" s="433"/>
      <c r="G169" s="144"/>
      <c r="H169" s="144"/>
      <c r="I169" s="144"/>
      <c r="J169" s="144"/>
      <c r="K169" s="144"/>
      <c r="L169" s="144"/>
      <c r="M169" s="434"/>
      <c r="N169" s="434"/>
      <c r="O169">
        <f t="shared" si="19"/>
        <v>0</v>
      </c>
      <c r="P169">
        <f t="shared" si="20"/>
        <v>0</v>
      </c>
      <c r="Q169">
        <f t="shared" si="21"/>
        <v>0</v>
      </c>
      <c r="R169">
        <f t="shared" si="22"/>
        <v>0</v>
      </c>
      <c r="S169">
        <f t="shared" si="23"/>
        <v>0</v>
      </c>
      <c r="T169">
        <f t="shared" si="24"/>
        <v>0</v>
      </c>
      <c r="U169">
        <f t="shared" si="25"/>
        <v>0</v>
      </c>
      <c r="V169">
        <f t="shared" si="26"/>
        <v>0</v>
      </c>
    </row>
    <row r="170" spans="1:22" ht="29.1" customHeight="1">
      <c r="A170" s="187">
        <v>164</v>
      </c>
      <c r="B170" s="430"/>
      <c r="C170" s="431"/>
      <c r="D170" s="143"/>
      <c r="E170" s="432"/>
      <c r="F170" s="433"/>
      <c r="G170" s="144"/>
      <c r="H170" s="144"/>
      <c r="I170" s="144"/>
      <c r="J170" s="144"/>
      <c r="K170" s="144"/>
      <c r="L170" s="144"/>
      <c r="M170" s="434"/>
      <c r="N170" s="434"/>
      <c r="O170">
        <f t="shared" si="19"/>
        <v>0</v>
      </c>
      <c r="P170">
        <f t="shared" si="20"/>
        <v>0</v>
      </c>
      <c r="Q170">
        <f t="shared" si="21"/>
        <v>0</v>
      </c>
      <c r="R170">
        <f t="shared" si="22"/>
        <v>0</v>
      </c>
      <c r="S170">
        <f t="shared" si="23"/>
        <v>0</v>
      </c>
      <c r="T170">
        <f t="shared" si="24"/>
        <v>0</v>
      </c>
      <c r="U170">
        <f t="shared" si="25"/>
        <v>0</v>
      </c>
      <c r="V170">
        <f t="shared" si="26"/>
        <v>0</v>
      </c>
    </row>
    <row r="171" spans="1:22" ht="29.1" customHeight="1">
      <c r="A171" s="187">
        <v>165</v>
      </c>
      <c r="B171" s="430"/>
      <c r="C171" s="431"/>
      <c r="D171" s="143"/>
      <c r="E171" s="432"/>
      <c r="F171" s="433"/>
      <c r="G171" s="144"/>
      <c r="H171" s="144"/>
      <c r="I171" s="144"/>
      <c r="J171" s="144"/>
      <c r="K171" s="144"/>
      <c r="L171" s="144"/>
      <c r="M171" s="434"/>
      <c r="N171" s="434"/>
      <c r="O171">
        <f t="shared" si="19"/>
        <v>0</v>
      </c>
      <c r="P171">
        <f t="shared" si="20"/>
        <v>0</v>
      </c>
      <c r="Q171">
        <f t="shared" si="21"/>
        <v>0</v>
      </c>
      <c r="R171">
        <f t="shared" si="22"/>
        <v>0</v>
      </c>
      <c r="S171">
        <f t="shared" si="23"/>
        <v>0</v>
      </c>
      <c r="T171">
        <f t="shared" si="24"/>
        <v>0</v>
      </c>
      <c r="U171">
        <f t="shared" si="25"/>
        <v>0</v>
      </c>
      <c r="V171">
        <f t="shared" si="26"/>
        <v>0</v>
      </c>
    </row>
    <row r="172" spans="1:22" ht="29.1" customHeight="1">
      <c r="A172" s="187">
        <v>166</v>
      </c>
      <c r="B172" s="430"/>
      <c r="C172" s="431"/>
      <c r="D172" s="143"/>
      <c r="E172" s="432"/>
      <c r="F172" s="433"/>
      <c r="G172" s="144"/>
      <c r="H172" s="144"/>
      <c r="I172" s="144"/>
      <c r="J172" s="144"/>
      <c r="K172" s="144"/>
      <c r="L172" s="144"/>
      <c r="M172" s="434"/>
      <c r="N172" s="434"/>
      <c r="O172">
        <f t="shared" si="19"/>
        <v>0</v>
      </c>
      <c r="P172">
        <f t="shared" si="20"/>
        <v>0</v>
      </c>
      <c r="Q172">
        <f t="shared" si="21"/>
        <v>0</v>
      </c>
      <c r="R172">
        <f t="shared" si="22"/>
        <v>0</v>
      </c>
      <c r="S172">
        <f t="shared" si="23"/>
        <v>0</v>
      </c>
      <c r="T172">
        <f t="shared" si="24"/>
        <v>0</v>
      </c>
      <c r="U172">
        <f t="shared" si="25"/>
        <v>0</v>
      </c>
      <c r="V172">
        <f t="shared" si="26"/>
        <v>0</v>
      </c>
    </row>
    <row r="173" spans="1:22" ht="29.1" customHeight="1">
      <c r="A173" s="187">
        <v>167</v>
      </c>
      <c r="B173" s="430"/>
      <c r="C173" s="431"/>
      <c r="D173" s="143"/>
      <c r="E173" s="432"/>
      <c r="F173" s="433"/>
      <c r="G173" s="144"/>
      <c r="H173" s="144"/>
      <c r="I173" s="144"/>
      <c r="J173" s="144"/>
      <c r="K173" s="144"/>
      <c r="L173" s="144"/>
      <c r="M173" s="434"/>
      <c r="N173" s="434"/>
      <c r="O173">
        <f t="shared" si="19"/>
        <v>0</v>
      </c>
      <c r="P173">
        <f t="shared" si="20"/>
        <v>0</v>
      </c>
      <c r="Q173">
        <f t="shared" si="21"/>
        <v>0</v>
      </c>
      <c r="R173">
        <f t="shared" si="22"/>
        <v>0</v>
      </c>
      <c r="S173">
        <f t="shared" si="23"/>
        <v>0</v>
      </c>
      <c r="T173">
        <f t="shared" si="24"/>
        <v>0</v>
      </c>
      <c r="U173">
        <f t="shared" si="25"/>
        <v>0</v>
      </c>
      <c r="V173">
        <f t="shared" si="26"/>
        <v>0</v>
      </c>
    </row>
    <row r="174" spans="1:22" ht="29.1" customHeight="1">
      <c r="A174" s="187">
        <v>168</v>
      </c>
      <c r="B174" s="430"/>
      <c r="C174" s="431"/>
      <c r="D174" s="143"/>
      <c r="E174" s="432"/>
      <c r="F174" s="433"/>
      <c r="G174" s="144"/>
      <c r="H174" s="144"/>
      <c r="I174" s="144"/>
      <c r="J174" s="144"/>
      <c r="K174" s="144"/>
      <c r="L174" s="144"/>
      <c r="M174" s="434"/>
      <c r="N174" s="434"/>
      <c r="O174">
        <f t="shared" si="19"/>
        <v>0</v>
      </c>
      <c r="P174">
        <f t="shared" si="20"/>
        <v>0</v>
      </c>
      <c r="Q174">
        <f t="shared" si="21"/>
        <v>0</v>
      </c>
      <c r="R174">
        <f t="shared" si="22"/>
        <v>0</v>
      </c>
      <c r="S174">
        <f t="shared" si="23"/>
        <v>0</v>
      </c>
      <c r="T174">
        <f t="shared" si="24"/>
        <v>0</v>
      </c>
      <c r="U174">
        <f t="shared" si="25"/>
        <v>0</v>
      </c>
      <c r="V174">
        <f t="shared" si="26"/>
        <v>0</v>
      </c>
    </row>
    <row r="175" spans="1:22" ht="29.1" customHeight="1">
      <c r="A175" s="187">
        <v>169</v>
      </c>
      <c r="B175" s="430"/>
      <c r="C175" s="431"/>
      <c r="D175" s="143"/>
      <c r="E175" s="432"/>
      <c r="F175" s="433"/>
      <c r="G175" s="144"/>
      <c r="H175" s="144"/>
      <c r="I175" s="144"/>
      <c r="J175" s="144"/>
      <c r="K175" s="144"/>
      <c r="L175" s="144"/>
      <c r="M175" s="434"/>
      <c r="N175" s="434"/>
      <c r="O175">
        <f t="shared" si="19"/>
        <v>0</v>
      </c>
      <c r="P175">
        <f t="shared" si="20"/>
        <v>0</v>
      </c>
      <c r="Q175">
        <f t="shared" si="21"/>
        <v>0</v>
      </c>
      <c r="R175">
        <f t="shared" si="22"/>
        <v>0</v>
      </c>
      <c r="S175">
        <f t="shared" si="23"/>
        <v>0</v>
      </c>
      <c r="T175">
        <f t="shared" si="24"/>
        <v>0</v>
      </c>
      <c r="U175">
        <f t="shared" si="25"/>
        <v>0</v>
      </c>
      <c r="V175">
        <f t="shared" si="26"/>
        <v>0</v>
      </c>
    </row>
    <row r="176" spans="1:22" ht="29.1" customHeight="1">
      <c r="A176" s="187">
        <v>170</v>
      </c>
      <c r="B176" s="430"/>
      <c r="C176" s="431"/>
      <c r="D176" s="143"/>
      <c r="E176" s="432"/>
      <c r="F176" s="433"/>
      <c r="G176" s="144"/>
      <c r="H176" s="144"/>
      <c r="I176" s="144"/>
      <c r="J176" s="144"/>
      <c r="K176" s="144"/>
      <c r="L176" s="144"/>
      <c r="M176" s="434"/>
      <c r="N176" s="434"/>
      <c r="O176">
        <f t="shared" si="19"/>
        <v>0</v>
      </c>
      <c r="P176">
        <f t="shared" si="20"/>
        <v>0</v>
      </c>
      <c r="Q176">
        <f t="shared" si="21"/>
        <v>0</v>
      </c>
      <c r="R176">
        <f t="shared" si="22"/>
        <v>0</v>
      </c>
      <c r="S176">
        <f t="shared" si="23"/>
        <v>0</v>
      </c>
      <c r="T176">
        <f t="shared" si="24"/>
        <v>0</v>
      </c>
      <c r="U176">
        <f t="shared" si="25"/>
        <v>0</v>
      </c>
      <c r="V176">
        <f t="shared" si="26"/>
        <v>0</v>
      </c>
    </row>
    <row r="177" spans="1:22" ht="29.1" customHeight="1">
      <c r="A177" s="187">
        <v>171</v>
      </c>
      <c r="B177" s="430"/>
      <c r="C177" s="431"/>
      <c r="D177" s="143"/>
      <c r="E177" s="432"/>
      <c r="F177" s="433"/>
      <c r="G177" s="144"/>
      <c r="H177" s="144"/>
      <c r="I177" s="144"/>
      <c r="J177" s="144"/>
      <c r="K177" s="144"/>
      <c r="L177" s="144"/>
      <c r="M177" s="434"/>
      <c r="N177" s="434"/>
      <c r="O177">
        <f t="shared" si="19"/>
        <v>0</v>
      </c>
      <c r="P177">
        <f t="shared" si="20"/>
        <v>0</v>
      </c>
      <c r="Q177">
        <f t="shared" si="21"/>
        <v>0</v>
      </c>
      <c r="R177">
        <f t="shared" si="22"/>
        <v>0</v>
      </c>
      <c r="S177">
        <f t="shared" si="23"/>
        <v>0</v>
      </c>
      <c r="T177">
        <f t="shared" si="24"/>
        <v>0</v>
      </c>
      <c r="U177">
        <f t="shared" si="25"/>
        <v>0</v>
      </c>
      <c r="V177">
        <f t="shared" si="26"/>
        <v>0</v>
      </c>
    </row>
    <row r="178" spans="1:22" ht="29.1" customHeight="1">
      <c r="A178" s="187">
        <v>172</v>
      </c>
      <c r="B178" s="430"/>
      <c r="C178" s="431"/>
      <c r="D178" s="143"/>
      <c r="E178" s="432"/>
      <c r="F178" s="433"/>
      <c r="G178" s="144"/>
      <c r="H178" s="144"/>
      <c r="I178" s="144"/>
      <c r="J178" s="144"/>
      <c r="K178" s="144"/>
      <c r="L178" s="144"/>
      <c r="M178" s="434"/>
      <c r="N178" s="434"/>
      <c r="O178">
        <f t="shared" si="19"/>
        <v>0</v>
      </c>
      <c r="P178">
        <f t="shared" si="20"/>
        <v>0</v>
      </c>
      <c r="Q178">
        <f t="shared" si="21"/>
        <v>0</v>
      </c>
      <c r="R178">
        <f t="shared" si="22"/>
        <v>0</v>
      </c>
      <c r="S178">
        <f t="shared" si="23"/>
        <v>0</v>
      </c>
      <c r="T178">
        <f t="shared" si="24"/>
        <v>0</v>
      </c>
      <c r="U178">
        <f t="shared" si="25"/>
        <v>0</v>
      </c>
      <c r="V178">
        <f t="shared" si="26"/>
        <v>0</v>
      </c>
    </row>
    <row r="179" spans="1:22" ht="29.1" customHeight="1">
      <c r="A179" s="187">
        <v>173</v>
      </c>
      <c r="B179" s="430"/>
      <c r="C179" s="431"/>
      <c r="D179" s="143"/>
      <c r="E179" s="432"/>
      <c r="F179" s="433"/>
      <c r="G179" s="144"/>
      <c r="H179" s="144"/>
      <c r="I179" s="144"/>
      <c r="J179" s="144"/>
      <c r="K179" s="144"/>
      <c r="L179" s="144"/>
      <c r="M179" s="434"/>
      <c r="N179" s="434"/>
      <c r="O179">
        <f t="shared" si="19"/>
        <v>0</v>
      </c>
      <c r="P179">
        <f t="shared" si="20"/>
        <v>0</v>
      </c>
      <c r="Q179">
        <f t="shared" si="21"/>
        <v>0</v>
      </c>
      <c r="R179">
        <f t="shared" si="22"/>
        <v>0</v>
      </c>
      <c r="S179">
        <f t="shared" si="23"/>
        <v>0</v>
      </c>
      <c r="T179">
        <f t="shared" si="24"/>
        <v>0</v>
      </c>
      <c r="U179">
        <f t="shared" si="25"/>
        <v>0</v>
      </c>
      <c r="V179">
        <f t="shared" si="26"/>
        <v>0</v>
      </c>
    </row>
    <row r="180" spans="1:22" ht="29.1" customHeight="1">
      <c r="A180" s="187">
        <v>174</v>
      </c>
      <c r="B180" s="430"/>
      <c r="C180" s="431"/>
      <c r="D180" s="143"/>
      <c r="E180" s="432"/>
      <c r="F180" s="433"/>
      <c r="G180" s="144"/>
      <c r="H180" s="144"/>
      <c r="I180" s="144"/>
      <c r="J180" s="144"/>
      <c r="K180" s="144"/>
      <c r="L180" s="144"/>
      <c r="M180" s="434"/>
      <c r="N180" s="434"/>
      <c r="O180">
        <f t="shared" si="19"/>
        <v>0</v>
      </c>
      <c r="P180">
        <f t="shared" si="20"/>
        <v>0</v>
      </c>
      <c r="Q180">
        <f t="shared" si="21"/>
        <v>0</v>
      </c>
      <c r="R180">
        <f t="shared" si="22"/>
        <v>0</v>
      </c>
      <c r="S180">
        <f t="shared" si="23"/>
        <v>0</v>
      </c>
      <c r="T180">
        <f t="shared" si="24"/>
        <v>0</v>
      </c>
      <c r="U180">
        <f t="shared" si="25"/>
        <v>0</v>
      </c>
      <c r="V180">
        <f t="shared" si="26"/>
        <v>0</v>
      </c>
    </row>
    <row r="181" spans="1:22" ht="29.1" customHeight="1">
      <c r="A181" s="187">
        <v>175</v>
      </c>
      <c r="B181" s="430"/>
      <c r="C181" s="431"/>
      <c r="D181" s="143"/>
      <c r="E181" s="432"/>
      <c r="F181" s="433"/>
      <c r="G181" s="144"/>
      <c r="H181" s="144"/>
      <c r="I181" s="144"/>
      <c r="J181" s="144"/>
      <c r="K181" s="144"/>
      <c r="L181" s="144"/>
      <c r="M181" s="434"/>
      <c r="N181" s="434"/>
      <c r="O181">
        <f t="shared" si="19"/>
        <v>0</v>
      </c>
      <c r="P181">
        <f t="shared" si="20"/>
        <v>0</v>
      </c>
      <c r="Q181">
        <f t="shared" si="21"/>
        <v>0</v>
      </c>
      <c r="R181">
        <f t="shared" si="22"/>
        <v>0</v>
      </c>
      <c r="S181">
        <f t="shared" si="23"/>
        <v>0</v>
      </c>
      <c r="T181">
        <f t="shared" si="24"/>
        <v>0</v>
      </c>
      <c r="U181">
        <f t="shared" si="25"/>
        <v>0</v>
      </c>
      <c r="V181">
        <f t="shared" si="26"/>
        <v>0</v>
      </c>
    </row>
    <row r="182" spans="1:22" ht="29.1" customHeight="1">
      <c r="A182" s="187">
        <v>176</v>
      </c>
      <c r="B182" s="430"/>
      <c r="C182" s="431"/>
      <c r="D182" s="143"/>
      <c r="E182" s="432"/>
      <c r="F182" s="433"/>
      <c r="G182" s="144"/>
      <c r="H182" s="144"/>
      <c r="I182" s="144"/>
      <c r="J182" s="144"/>
      <c r="K182" s="144"/>
      <c r="L182" s="144"/>
      <c r="M182" s="434"/>
      <c r="N182" s="434"/>
      <c r="O182">
        <f t="shared" si="19"/>
        <v>0</v>
      </c>
      <c r="P182">
        <f t="shared" si="20"/>
        <v>0</v>
      </c>
      <c r="Q182">
        <f t="shared" si="21"/>
        <v>0</v>
      </c>
      <c r="R182">
        <f t="shared" si="22"/>
        <v>0</v>
      </c>
      <c r="S182">
        <f t="shared" si="23"/>
        <v>0</v>
      </c>
      <c r="T182">
        <f t="shared" si="24"/>
        <v>0</v>
      </c>
      <c r="U182">
        <f t="shared" si="25"/>
        <v>0</v>
      </c>
      <c r="V182">
        <f t="shared" si="26"/>
        <v>0</v>
      </c>
    </row>
    <row r="183" spans="1:22" ht="29.1" customHeight="1">
      <c r="A183" s="187">
        <v>177</v>
      </c>
      <c r="B183" s="430"/>
      <c r="C183" s="431"/>
      <c r="D183" s="143"/>
      <c r="E183" s="432"/>
      <c r="F183" s="433"/>
      <c r="G183" s="144"/>
      <c r="H183" s="144"/>
      <c r="I183" s="144"/>
      <c r="J183" s="144"/>
      <c r="K183" s="144"/>
      <c r="L183" s="144"/>
      <c r="M183" s="434"/>
      <c r="N183" s="434"/>
      <c r="O183">
        <f t="shared" si="19"/>
        <v>0</v>
      </c>
      <c r="P183">
        <f t="shared" si="20"/>
        <v>0</v>
      </c>
      <c r="Q183">
        <f t="shared" si="21"/>
        <v>0</v>
      </c>
      <c r="R183">
        <f t="shared" si="22"/>
        <v>0</v>
      </c>
      <c r="S183">
        <f t="shared" si="23"/>
        <v>0</v>
      </c>
      <c r="T183">
        <f t="shared" si="24"/>
        <v>0</v>
      </c>
      <c r="U183">
        <f t="shared" si="25"/>
        <v>0</v>
      </c>
      <c r="V183">
        <f t="shared" si="26"/>
        <v>0</v>
      </c>
    </row>
    <row r="184" spans="1:22" ht="29.1" customHeight="1">
      <c r="A184" s="187">
        <v>178</v>
      </c>
      <c r="B184" s="430"/>
      <c r="C184" s="431"/>
      <c r="D184" s="143"/>
      <c r="E184" s="432"/>
      <c r="F184" s="433"/>
      <c r="G184" s="144"/>
      <c r="H184" s="144"/>
      <c r="I184" s="144"/>
      <c r="J184" s="144"/>
      <c r="K184" s="144"/>
      <c r="L184" s="144"/>
      <c r="M184" s="434"/>
      <c r="N184" s="434"/>
      <c r="O184">
        <f t="shared" si="19"/>
        <v>0</v>
      </c>
      <c r="P184">
        <f t="shared" si="20"/>
        <v>0</v>
      </c>
      <c r="Q184">
        <f t="shared" si="21"/>
        <v>0</v>
      </c>
      <c r="R184">
        <f t="shared" si="22"/>
        <v>0</v>
      </c>
      <c r="S184">
        <f t="shared" si="23"/>
        <v>0</v>
      </c>
      <c r="T184">
        <f t="shared" si="24"/>
        <v>0</v>
      </c>
      <c r="U184">
        <f t="shared" si="25"/>
        <v>0</v>
      </c>
      <c r="V184">
        <f t="shared" si="26"/>
        <v>0</v>
      </c>
    </row>
    <row r="185" spans="1:22" ht="29.1" customHeight="1">
      <c r="A185" s="187">
        <v>179</v>
      </c>
      <c r="B185" s="430"/>
      <c r="C185" s="431"/>
      <c r="D185" s="143"/>
      <c r="E185" s="432"/>
      <c r="F185" s="433"/>
      <c r="G185" s="144"/>
      <c r="H185" s="144"/>
      <c r="I185" s="144"/>
      <c r="J185" s="144"/>
      <c r="K185" s="144"/>
      <c r="L185" s="144"/>
      <c r="M185" s="434"/>
      <c r="N185" s="434"/>
      <c r="O185">
        <f t="shared" si="19"/>
        <v>0</v>
      </c>
      <c r="P185">
        <f t="shared" si="20"/>
        <v>0</v>
      </c>
      <c r="Q185">
        <f t="shared" si="21"/>
        <v>0</v>
      </c>
      <c r="R185">
        <f t="shared" si="22"/>
        <v>0</v>
      </c>
      <c r="S185">
        <f t="shared" si="23"/>
        <v>0</v>
      </c>
      <c r="T185">
        <f t="shared" si="24"/>
        <v>0</v>
      </c>
      <c r="U185">
        <f t="shared" si="25"/>
        <v>0</v>
      </c>
      <c r="V185">
        <f t="shared" si="26"/>
        <v>0</v>
      </c>
    </row>
    <row r="186" spans="1:22" ht="29.1" customHeight="1">
      <c r="A186" s="187">
        <v>180</v>
      </c>
      <c r="B186" s="430"/>
      <c r="C186" s="431"/>
      <c r="D186" s="143"/>
      <c r="E186" s="432"/>
      <c r="F186" s="433"/>
      <c r="G186" s="144"/>
      <c r="H186" s="144"/>
      <c r="I186" s="144"/>
      <c r="J186" s="144"/>
      <c r="K186" s="144"/>
      <c r="L186" s="144"/>
      <c r="M186" s="434"/>
      <c r="N186" s="434"/>
      <c r="O186">
        <f t="shared" si="19"/>
        <v>0</v>
      </c>
      <c r="P186">
        <f t="shared" si="20"/>
        <v>0</v>
      </c>
      <c r="Q186">
        <f t="shared" si="21"/>
        <v>0</v>
      </c>
      <c r="R186">
        <f t="shared" si="22"/>
        <v>0</v>
      </c>
      <c r="S186">
        <f t="shared" si="23"/>
        <v>0</v>
      </c>
      <c r="T186">
        <f t="shared" si="24"/>
        <v>0</v>
      </c>
      <c r="U186">
        <f t="shared" si="25"/>
        <v>0</v>
      </c>
      <c r="V186">
        <f t="shared" si="26"/>
        <v>0</v>
      </c>
    </row>
    <row r="187" spans="1:22" ht="29.1" customHeight="1">
      <c r="A187" s="187">
        <v>181</v>
      </c>
      <c r="B187" s="430"/>
      <c r="C187" s="431"/>
      <c r="D187" s="143"/>
      <c r="E187" s="432"/>
      <c r="F187" s="433"/>
      <c r="G187" s="144"/>
      <c r="H187" s="144"/>
      <c r="I187" s="144"/>
      <c r="J187" s="144"/>
      <c r="K187" s="144"/>
      <c r="L187" s="144"/>
      <c r="M187" s="434"/>
      <c r="N187" s="434"/>
      <c r="O187">
        <f t="shared" si="19"/>
        <v>0</v>
      </c>
      <c r="P187">
        <f t="shared" si="20"/>
        <v>0</v>
      </c>
      <c r="Q187">
        <f t="shared" si="21"/>
        <v>0</v>
      </c>
      <c r="R187">
        <f t="shared" si="22"/>
        <v>0</v>
      </c>
      <c r="S187">
        <f t="shared" si="23"/>
        <v>0</v>
      </c>
      <c r="T187">
        <f t="shared" si="24"/>
        <v>0</v>
      </c>
      <c r="U187">
        <f t="shared" si="25"/>
        <v>0</v>
      </c>
      <c r="V187">
        <f t="shared" si="26"/>
        <v>0</v>
      </c>
    </row>
    <row r="188" spans="1:22" ht="29.1" customHeight="1">
      <c r="A188" s="187">
        <v>182</v>
      </c>
      <c r="B188" s="430"/>
      <c r="C188" s="431"/>
      <c r="D188" s="143"/>
      <c r="E188" s="432"/>
      <c r="F188" s="433"/>
      <c r="G188" s="144"/>
      <c r="H188" s="144"/>
      <c r="I188" s="144"/>
      <c r="J188" s="144"/>
      <c r="K188" s="144"/>
      <c r="L188" s="144"/>
      <c r="M188" s="434"/>
      <c r="N188" s="434"/>
      <c r="O188">
        <f t="shared" si="19"/>
        <v>0</v>
      </c>
      <c r="P188">
        <f t="shared" si="20"/>
        <v>0</v>
      </c>
      <c r="Q188">
        <f t="shared" si="21"/>
        <v>0</v>
      </c>
      <c r="R188">
        <f t="shared" si="22"/>
        <v>0</v>
      </c>
      <c r="S188">
        <f t="shared" si="23"/>
        <v>0</v>
      </c>
      <c r="T188">
        <f t="shared" si="24"/>
        <v>0</v>
      </c>
      <c r="U188">
        <f t="shared" si="25"/>
        <v>0</v>
      </c>
      <c r="V188">
        <f t="shared" si="26"/>
        <v>0</v>
      </c>
    </row>
    <row r="189" spans="1:22" ht="29.1" customHeight="1">
      <c r="A189" s="187">
        <v>183</v>
      </c>
      <c r="B189" s="430"/>
      <c r="C189" s="431"/>
      <c r="D189" s="143"/>
      <c r="E189" s="432"/>
      <c r="F189" s="433"/>
      <c r="G189" s="144"/>
      <c r="H189" s="144"/>
      <c r="I189" s="144"/>
      <c r="J189" s="144"/>
      <c r="K189" s="144"/>
      <c r="L189" s="144"/>
      <c r="M189" s="434"/>
      <c r="N189" s="434"/>
      <c r="O189">
        <f t="shared" si="19"/>
        <v>0</v>
      </c>
      <c r="P189">
        <f t="shared" si="20"/>
        <v>0</v>
      </c>
      <c r="Q189">
        <f t="shared" si="21"/>
        <v>0</v>
      </c>
      <c r="R189">
        <f t="shared" si="22"/>
        <v>0</v>
      </c>
      <c r="S189">
        <f t="shared" si="23"/>
        <v>0</v>
      </c>
      <c r="T189">
        <f t="shared" si="24"/>
        <v>0</v>
      </c>
      <c r="U189">
        <f t="shared" si="25"/>
        <v>0</v>
      </c>
      <c r="V189">
        <f t="shared" si="26"/>
        <v>0</v>
      </c>
    </row>
    <row r="190" spans="1:22" ht="29.1" customHeight="1">
      <c r="A190" s="187">
        <v>184</v>
      </c>
      <c r="B190" s="430"/>
      <c r="C190" s="431"/>
      <c r="D190" s="143"/>
      <c r="E190" s="432"/>
      <c r="F190" s="433"/>
      <c r="G190" s="144"/>
      <c r="H190" s="144"/>
      <c r="I190" s="144"/>
      <c r="J190" s="144"/>
      <c r="K190" s="144"/>
      <c r="L190" s="144"/>
      <c r="M190" s="434"/>
      <c r="N190" s="434"/>
      <c r="O190">
        <f t="shared" si="19"/>
        <v>0</v>
      </c>
      <c r="P190">
        <f t="shared" si="20"/>
        <v>0</v>
      </c>
      <c r="Q190">
        <f t="shared" si="21"/>
        <v>0</v>
      </c>
      <c r="R190">
        <f t="shared" si="22"/>
        <v>0</v>
      </c>
      <c r="S190">
        <f t="shared" si="23"/>
        <v>0</v>
      </c>
      <c r="T190">
        <f t="shared" si="24"/>
        <v>0</v>
      </c>
      <c r="U190">
        <f t="shared" si="25"/>
        <v>0</v>
      </c>
      <c r="V190">
        <f t="shared" si="26"/>
        <v>0</v>
      </c>
    </row>
    <row r="191" spans="1:22" ht="29.1" customHeight="1">
      <c r="A191" s="187">
        <v>185</v>
      </c>
      <c r="B191" s="430"/>
      <c r="C191" s="431"/>
      <c r="D191" s="143"/>
      <c r="E191" s="432"/>
      <c r="F191" s="433"/>
      <c r="G191" s="144"/>
      <c r="H191" s="144"/>
      <c r="I191" s="144"/>
      <c r="J191" s="144"/>
      <c r="K191" s="144"/>
      <c r="L191" s="144"/>
      <c r="M191" s="434"/>
      <c r="N191" s="434"/>
      <c r="O191">
        <f t="shared" si="19"/>
        <v>0</v>
      </c>
      <c r="P191">
        <f t="shared" si="20"/>
        <v>0</v>
      </c>
      <c r="Q191">
        <f t="shared" si="21"/>
        <v>0</v>
      </c>
      <c r="R191">
        <f t="shared" si="22"/>
        <v>0</v>
      </c>
      <c r="S191">
        <f t="shared" si="23"/>
        <v>0</v>
      </c>
      <c r="T191">
        <f t="shared" si="24"/>
        <v>0</v>
      </c>
      <c r="U191">
        <f t="shared" si="25"/>
        <v>0</v>
      </c>
      <c r="V191">
        <f t="shared" si="26"/>
        <v>0</v>
      </c>
    </row>
    <row r="192" spans="1:22" ht="29.1" customHeight="1">
      <c r="A192" s="187">
        <v>186</v>
      </c>
      <c r="B192" s="430"/>
      <c r="C192" s="431"/>
      <c r="D192" s="143"/>
      <c r="E192" s="432"/>
      <c r="F192" s="433"/>
      <c r="G192" s="144"/>
      <c r="H192" s="144"/>
      <c r="I192" s="144"/>
      <c r="J192" s="144"/>
      <c r="K192" s="144"/>
      <c r="L192" s="144"/>
      <c r="M192" s="434"/>
      <c r="N192" s="434"/>
      <c r="O192">
        <f t="shared" si="19"/>
        <v>0</v>
      </c>
      <c r="P192">
        <f t="shared" si="20"/>
        <v>0</v>
      </c>
      <c r="Q192">
        <f t="shared" si="21"/>
        <v>0</v>
      </c>
      <c r="R192">
        <f t="shared" si="22"/>
        <v>0</v>
      </c>
      <c r="S192">
        <f t="shared" si="23"/>
        <v>0</v>
      </c>
      <c r="T192">
        <f t="shared" si="24"/>
        <v>0</v>
      </c>
      <c r="U192">
        <f t="shared" si="25"/>
        <v>0</v>
      </c>
      <c r="V192">
        <f t="shared" si="26"/>
        <v>0</v>
      </c>
    </row>
    <row r="193" spans="1:22" ht="29.1" customHeight="1">
      <c r="A193" s="187">
        <v>187</v>
      </c>
      <c r="B193" s="430"/>
      <c r="C193" s="431"/>
      <c r="D193" s="143"/>
      <c r="E193" s="432"/>
      <c r="F193" s="433"/>
      <c r="G193" s="144"/>
      <c r="H193" s="144"/>
      <c r="I193" s="144"/>
      <c r="J193" s="144"/>
      <c r="K193" s="144"/>
      <c r="L193" s="144"/>
      <c r="M193" s="434"/>
      <c r="N193" s="434"/>
      <c r="O193">
        <f t="shared" si="19"/>
        <v>0</v>
      </c>
      <c r="P193">
        <f t="shared" si="20"/>
        <v>0</v>
      </c>
      <c r="Q193">
        <f t="shared" si="21"/>
        <v>0</v>
      </c>
      <c r="R193">
        <f t="shared" si="22"/>
        <v>0</v>
      </c>
      <c r="S193">
        <f t="shared" si="23"/>
        <v>0</v>
      </c>
      <c r="T193">
        <f t="shared" si="24"/>
        <v>0</v>
      </c>
      <c r="U193">
        <f t="shared" si="25"/>
        <v>0</v>
      </c>
      <c r="V193">
        <f t="shared" si="26"/>
        <v>0</v>
      </c>
    </row>
    <row r="194" spans="1:22" ht="29.1" customHeight="1">
      <c r="A194" s="187">
        <v>188</v>
      </c>
      <c r="B194" s="430"/>
      <c r="C194" s="431"/>
      <c r="D194" s="143"/>
      <c r="E194" s="432"/>
      <c r="F194" s="433"/>
      <c r="G194" s="144"/>
      <c r="H194" s="144"/>
      <c r="I194" s="144"/>
      <c r="J194" s="144"/>
      <c r="K194" s="144"/>
      <c r="L194" s="144"/>
      <c r="M194" s="434"/>
      <c r="N194" s="434"/>
      <c r="O194">
        <f t="shared" si="19"/>
        <v>0</v>
      </c>
      <c r="P194">
        <f t="shared" si="20"/>
        <v>0</v>
      </c>
      <c r="Q194">
        <f t="shared" si="21"/>
        <v>0</v>
      </c>
      <c r="R194">
        <f t="shared" si="22"/>
        <v>0</v>
      </c>
      <c r="S194">
        <f t="shared" si="23"/>
        <v>0</v>
      </c>
      <c r="T194">
        <f t="shared" si="24"/>
        <v>0</v>
      </c>
      <c r="U194">
        <f t="shared" si="25"/>
        <v>0</v>
      </c>
      <c r="V194">
        <f t="shared" si="26"/>
        <v>0</v>
      </c>
    </row>
    <row r="195" spans="1:22" ht="29.1" customHeight="1">
      <c r="A195" s="187">
        <v>189</v>
      </c>
      <c r="B195" s="430"/>
      <c r="C195" s="431"/>
      <c r="D195" s="143"/>
      <c r="E195" s="432"/>
      <c r="F195" s="433"/>
      <c r="G195" s="144"/>
      <c r="H195" s="144"/>
      <c r="I195" s="144"/>
      <c r="J195" s="144"/>
      <c r="K195" s="144"/>
      <c r="L195" s="144"/>
      <c r="M195" s="434"/>
      <c r="N195" s="434"/>
      <c r="O195">
        <f t="shared" si="19"/>
        <v>0</v>
      </c>
      <c r="P195">
        <f t="shared" si="20"/>
        <v>0</v>
      </c>
      <c r="Q195">
        <f t="shared" si="21"/>
        <v>0</v>
      </c>
      <c r="R195">
        <f t="shared" si="22"/>
        <v>0</v>
      </c>
      <c r="S195">
        <f t="shared" si="23"/>
        <v>0</v>
      </c>
      <c r="T195">
        <f t="shared" si="24"/>
        <v>0</v>
      </c>
      <c r="U195">
        <f t="shared" si="25"/>
        <v>0</v>
      </c>
      <c r="V195">
        <f t="shared" si="26"/>
        <v>0</v>
      </c>
    </row>
    <row r="196" spans="1:22" ht="29.1" customHeight="1">
      <c r="A196" s="187">
        <v>190</v>
      </c>
      <c r="B196" s="430"/>
      <c r="C196" s="431"/>
      <c r="D196" s="143"/>
      <c r="E196" s="432"/>
      <c r="F196" s="433"/>
      <c r="G196" s="144"/>
      <c r="H196" s="144"/>
      <c r="I196" s="144"/>
      <c r="J196" s="144"/>
      <c r="K196" s="144"/>
      <c r="L196" s="144"/>
      <c r="M196" s="434"/>
      <c r="N196" s="434"/>
      <c r="O196">
        <f t="shared" si="19"/>
        <v>0</v>
      </c>
      <c r="P196">
        <f t="shared" si="20"/>
        <v>0</v>
      </c>
      <c r="Q196">
        <f t="shared" si="21"/>
        <v>0</v>
      </c>
      <c r="R196">
        <f t="shared" si="22"/>
        <v>0</v>
      </c>
      <c r="S196">
        <f t="shared" si="23"/>
        <v>0</v>
      </c>
      <c r="T196">
        <f t="shared" si="24"/>
        <v>0</v>
      </c>
      <c r="U196">
        <f t="shared" si="25"/>
        <v>0</v>
      </c>
      <c r="V196">
        <f t="shared" si="26"/>
        <v>0</v>
      </c>
    </row>
    <row r="197" spans="1:22" ht="29.1" customHeight="1">
      <c r="A197" s="187">
        <v>191</v>
      </c>
      <c r="B197" s="430"/>
      <c r="C197" s="431"/>
      <c r="D197" s="143"/>
      <c r="E197" s="432"/>
      <c r="F197" s="433"/>
      <c r="G197" s="144"/>
      <c r="H197" s="144"/>
      <c r="I197" s="144"/>
      <c r="J197" s="144"/>
      <c r="K197" s="144"/>
      <c r="L197" s="144"/>
      <c r="M197" s="434"/>
      <c r="N197" s="434"/>
      <c r="O197">
        <f t="shared" si="19"/>
        <v>0</v>
      </c>
      <c r="P197">
        <f t="shared" si="20"/>
        <v>0</v>
      </c>
      <c r="Q197">
        <f t="shared" si="21"/>
        <v>0</v>
      </c>
      <c r="R197">
        <f t="shared" si="22"/>
        <v>0</v>
      </c>
      <c r="S197">
        <f t="shared" si="23"/>
        <v>0</v>
      </c>
      <c r="T197">
        <f t="shared" si="24"/>
        <v>0</v>
      </c>
      <c r="U197">
        <f t="shared" si="25"/>
        <v>0</v>
      </c>
      <c r="V197">
        <f t="shared" si="26"/>
        <v>0</v>
      </c>
    </row>
    <row r="198" spans="1:22" ht="29.1" customHeight="1">
      <c r="A198" s="187">
        <v>192</v>
      </c>
      <c r="B198" s="430"/>
      <c r="C198" s="431"/>
      <c r="D198" s="143"/>
      <c r="E198" s="432"/>
      <c r="F198" s="433"/>
      <c r="G198" s="144"/>
      <c r="H198" s="144"/>
      <c r="I198" s="144"/>
      <c r="J198" s="144"/>
      <c r="K198" s="144"/>
      <c r="L198" s="144"/>
      <c r="M198" s="434"/>
      <c r="N198" s="434"/>
      <c r="O198">
        <f t="shared" si="19"/>
        <v>0</v>
      </c>
      <c r="P198">
        <f t="shared" si="20"/>
        <v>0</v>
      </c>
      <c r="Q198">
        <f t="shared" si="21"/>
        <v>0</v>
      </c>
      <c r="R198">
        <f t="shared" si="22"/>
        <v>0</v>
      </c>
      <c r="S198">
        <f t="shared" si="23"/>
        <v>0</v>
      </c>
      <c r="T198">
        <f t="shared" si="24"/>
        <v>0</v>
      </c>
      <c r="U198">
        <f t="shared" si="25"/>
        <v>0</v>
      </c>
      <c r="V198">
        <f t="shared" si="26"/>
        <v>0</v>
      </c>
    </row>
    <row r="199" spans="1:22" ht="29.1" customHeight="1">
      <c r="A199" s="187">
        <v>193</v>
      </c>
      <c r="B199" s="430"/>
      <c r="C199" s="431"/>
      <c r="D199" s="143"/>
      <c r="E199" s="432"/>
      <c r="F199" s="433"/>
      <c r="G199" s="144"/>
      <c r="H199" s="144"/>
      <c r="I199" s="144"/>
      <c r="J199" s="144"/>
      <c r="K199" s="144"/>
      <c r="L199" s="144"/>
      <c r="M199" s="434"/>
      <c r="N199" s="434"/>
      <c r="O199">
        <f t="shared" ref="O199:O256" si="27">COUNTIF(G199:L199,"〇")</f>
        <v>0</v>
      </c>
      <c r="P199">
        <f t="shared" ref="P199:P256" si="28">IF(E199="年少未満",O199,0)</f>
        <v>0</v>
      </c>
      <c r="Q199">
        <f t="shared" ref="Q199:Q256" si="29">IF(E199="年少～年長",O199,0)</f>
        <v>0</v>
      </c>
      <c r="R199">
        <f t="shared" ref="R199:R256" si="30">IF(E199="小学生",O199,0)</f>
        <v>0</v>
      </c>
      <c r="S199">
        <f t="shared" ref="S199:S256" si="31">IF(E199="中学生",O199,0)</f>
        <v>0</v>
      </c>
      <c r="T199">
        <f t="shared" ref="T199:T256" si="32">IF(E199="高校生",O199,0)</f>
        <v>0</v>
      </c>
      <c r="U199">
        <f t="shared" ref="U199:U256" si="33">IF(E199="学生",O199,0)</f>
        <v>0</v>
      </c>
      <c r="V199">
        <f t="shared" ref="V199:V256" si="34">IF(E199="大人",O199,0)</f>
        <v>0</v>
      </c>
    </row>
    <row r="200" spans="1:22" ht="29.1" customHeight="1">
      <c r="A200" s="187">
        <v>194</v>
      </c>
      <c r="B200" s="430"/>
      <c r="C200" s="431"/>
      <c r="D200" s="143"/>
      <c r="E200" s="432"/>
      <c r="F200" s="433"/>
      <c r="G200" s="144"/>
      <c r="H200" s="144"/>
      <c r="I200" s="144"/>
      <c r="J200" s="144"/>
      <c r="K200" s="144"/>
      <c r="L200" s="144"/>
      <c r="M200" s="434"/>
      <c r="N200" s="434"/>
      <c r="O200">
        <f t="shared" si="27"/>
        <v>0</v>
      </c>
      <c r="P200">
        <f t="shared" si="28"/>
        <v>0</v>
      </c>
      <c r="Q200">
        <f t="shared" si="29"/>
        <v>0</v>
      </c>
      <c r="R200">
        <f t="shared" si="30"/>
        <v>0</v>
      </c>
      <c r="S200">
        <f t="shared" si="31"/>
        <v>0</v>
      </c>
      <c r="T200">
        <f t="shared" si="32"/>
        <v>0</v>
      </c>
      <c r="U200">
        <f t="shared" si="33"/>
        <v>0</v>
      </c>
      <c r="V200">
        <f t="shared" si="34"/>
        <v>0</v>
      </c>
    </row>
    <row r="201" spans="1:22" ht="29.1" customHeight="1">
      <c r="A201" s="187">
        <v>195</v>
      </c>
      <c r="B201" s="430"/>
      <c r="C201" s="431"/>
      <c r="D201" s="143"/>
      <c r="E201" s="432"/>
      <c r="F201" s="433"/>
      <c r="G201" s="144"/>
      <c r="H201" s="144"/>
      <c r="I201" s="144"/>
      <c r="J201" s="144"/>
      <c r="K201" s="144"/>
      <c r="L201" s="144"/>
      <c r="M201" s="434"/>
      <c r="N201" s="434"/>
      <c r="O201">
        <f t="shared" si="27"/>
        <v>0</v>
      </c>
      <c r="P201">
        <f t="shared" si="28"/>
        <v>0</v>
      </c>
      <c r="Q201">
        <f t="shared" si="29"/>
        <v>0</v>
      </c>
      <c r="R201">
        <f t="shared" si="30"/>
        <v>0</v>
      </c>
      <c r="S201">
        <f t="shared" si="31"/>
        <v>0</v>
      </c>
      <c r="T201">
        <f t="shared" si="32"/>
        <v>0</v>
      </c>
      <c r="U201">
        <f t="shared" si="33"/>
        <v>0</v>
      </c>
      <c r="V201">
        <f t="shared" si="34"/>
        <v>0</v>
      </c>
    </row>
    <row r="202" spans="1:22" ht="29.1" customHeight="1">
      <c r="A202" s="187">
        <v>196</v>
      </c>
      <c r="B202" s="430"/>
      <c r="C202" s="431"/>
      <c r="D202" s="143"/>
      <c r="E202" s="432"/>
      <c r="F202" s="433"/>
      <c r="G202" s="144"/>
      <c r="H202" s="144"/>
      <c r="I202" s="144"/>
      <c r="J202" s="144"/>
      <c r="K202" s="144"/>
      <c r="L202" s="144"/>
      <c r="M202" s="434"/>
      <c r="N202" s="434"/>
      <c r="O202">
        <f t="shared" si="27"/>
        <v>0</v>
      </c>
      <c r="P202">
        <f t="shared" si="28"/>
        <v>0</v>
      </c>
      <c r="Q202">
        <f t="shared" si="29"/>
        <v>0</v>
      </c>
      <c r="R202">
        <f t="shared" si="30"/>
        <v>0</v>
      </c>
      <c r="S202">
        <f t="shared" si="31"/>
        <v>0</v>
      </c>
      <c r="T202">
        <f t="shared" si="32"/>
        <v>0</v>
      </c>
      <c r="U202">
        <f t="shared" si="33"/>
        <v>0</v>
      </c>
      <c r="V202">
        <f t="shared" si="34"/>
        <v>0</v>
      </c>
    </row>
    <row r="203" spans="1:22" ht="29.1" customHeight="1">
      <c r="A203" s="187">
        <v>197</v>
      </c>
      <c r="B203" s="430"/>
      <c r="C203" s="431"/>
      <c r="D203" s="143"/>
      <c r="E203" s="432"/>
      <c r="F203" s="433"/>
      <c r="G203" s="144"/>
      <c r="H203" s="144"/>
      <c r="I203" s="144"/>
      <c r="J203" s="144"/>
      <c r="K203" s="144"/>
      <c r="L203" s="144"/>
      <c r="M203" s="434"/>
      <c r="N203" s="434"/>
      <c r="O203">
        <f t="shared" si="27"/>
        <v>0</v>
      </c>
      <c r="P203">
        <f t="shared" si="28"/>
        <v>0</v>
      </c>
      <c r="Q203">
        <f t="shared" si="29"/>
        <v>0</v>
      </c>
      <c r="R203">
        <f t="shared" si="30"/>
        <v>0</v>
      </c>
      <c r="S203">
        <f t="shared" si="31"/>
        <v>0</v>
      </c>
      <c r="T203">
        <f t="shared" si="32"/>
        <v>0</v>
      </c>
      <c r="U203">
        <f t="shared" si="33"/>
        <v>0</v>
      </c>
      <c r="V203">
        <f t="shared" si="34"/>
        <v>0</v>
      </c>
    </row>
    <row r="204" spans="1:22" ht="29.1" customHeight="1">
      <c r="A204" s="187">
        <v>198</v>
      </c>
      <c r="B204" s="430"/>
      <c r="C204" s="431"/>
      <c r="D204" s="143"/>
      <c r="E204" s="432"/>
      <c r="F204" s="433"/>
      <c r="G204" s="144"/>
      <c r="H204" s="144"/>
      <c r="I204" s="144"/>
      <c r="J204" s="144"/>
      <c r="K204" s="144"/>
      <c r="L204" s="144"/>
      <c r="M204" s="434"/>
      <c r="N204" s="434"/>
      <c r="O204">
        <f t="shared" si="27"/>
        <v>0</v>
      </c>
      <c r="P204">
        <f t="shared" si="28"/>
        <v>0</v>
      </c>
      <c r="Q204">
        <f t="shared" si="29"/>
        <v>0</v>
      </c>
      <c r="R204">
        <f t="shared" si="30"/>
        <v>0</v>
      </c>
      <c r="S204">
        <f t="shared" si="31"/>
        <v>0</v>
      </c>
      <c r="T204">
        <f t="shared" si="32"/>
        <v>0</v>
      </c>
      <c r="U204">
        <f t="shared" si="33"/>
        <v>0</v>
      </c>
      <c r="V204">
        <f t="shared" si="34"/>
        <v>0</v>
      </c>
    </row>
    <row r="205" spans="1:22" ht="29.1" customHeight="1">
      <c r="A205" s="187">
        <v>199</v>
      </c>
      <c r="B205" s="430"/>
      <c r="C205" s="431"/>
      <c r="D205" s="143"/>
      <c r="E205" s="432"/>
      <c r="F205" s="433"/>
      <c r="G205" s="144"/>
      <c r="H205" s="144"/>
      <c r="I205" s="144"/>
      <c r="J205" s="144"/>
      <c r="K205" s="144"/>
      <c r="L205" s="144"/>
      <c r="M205" s="434"/>
      <c r="N205" s="434"/>
      <c r="O205">
        <f t="shared" si="27"/>
        <v>0</v>
      </c>
      <c r="P205">
        <f t="shared" si="28"/>
        <v>0</v>
      </c>
      <c r="Q205">
        <f t="shared" si="29"/>
        <v>0</v>
      </c>
      <c r="R205">
        <f t="shared" si="30"/>
        <v>0</v>
      </c>
      <c r="S205">
        <f t="shared" si="31"/>
        <v>0</v>
      </c>
      <c r="T205">
        <f t="shared" si="32"/>
        <v>0</v>
      </c>
      <c r="U205">
        <f t="shared" si="33"/>
        <v>0</v>
      </c>
      <c r="V205">
        <f t="shared" si="34"/>
        <v>0</v>
      </c>
    </row>
    <row r="206" spans="1:22" ht="29.1" customHeight="1">
      <c r="A206" s="187">
        <v>200</v>
      </c>
      <c r="B206" s="430"/>
      <c r="C206" s="431"/>
      <c r="D206" s="143"/>
      <c r="E206" s="432"/>
      <c r="F206" s="433"/>
      <c r="G206" s="144"/>
      <c r="H206" s="144"/>
      <c r="I206" s="144"/>
      <c r="J206" s="144"/>
      <c r="K206" s="144"/>
      <c r="L206" s="144"/>
      <c r="M206" s="434"/>
      <c r="N206" s="434"/>
      <c r="O206">
        <f t="shared" si="27"/>
        <v>0</v>
      </c>
      <c r="P206">
        <f t="shared" si="28"/>
        <v>0</v>
      </c>
      <c r="Q206">
        <f t="shared" si="29"/>
        <v>0</v>
      </c>
      <c r="R206">
        <f t="shared" si="30"/>
        <v>0</v>
      </c>
      <c r="S206">
        <f t="shared" si="31"/>
        <v>0</v>
      </c>
      <c r="T206">
        <f t="shared" si="32"/>
        <v>0</v>
      </c>
      <c r="U206">
        <f t="shared" si="33"/>
        <v>0</v>
      </c>
      <c r="V206">
        <f t="shared" si="34"/>
        <v>0</v>
      </c>
    </row>
    <row r="207" spans="1:22" ht="29.1" customHeight="1">
      <c r="A207" s="187">
        <v>201</v>
      </c>
      <c r="B207" s="430"/>
      <c r="C207" s="431"/>
      <c r="D207" s="143"/>
      <c r="E207" s="432"/>
      <c r="F207" s="433"/>
      <c r="G207" s="144"/>
      <c r="H207" s="144"/>
      <c r="I207" s="144"/>
      <c r="J207" s="144"/>
      <c r="K207" s="144"/>
      <c r="L207" s="144"/>
      <c r="M207" s="434"/>
      <c r="N207" s="434"/>
      <c r="O207">
        <f t="shared" si="27"/>
        <v>0</v>
      </c>
      <c r="P207">
        <f t="shared" si="28"/>
        <v>0</v>
      </c>
      <c r="Q207">
        <f t="shared" si="29"/>
        <v>0</v>
      </c>
      <c r="R207">
        <f t="shared" si="30"/>
        <v>0</v>
      </c>
      <c r="S207">
        <f t="shared" si="31"/>
        <v>0</v>
      </c>
      <c r="T207">
        <f t="shared" si="32"/>
        <v>0</v>
      </c>
      <c r="U207">
        <f t="shared" si="33"/>
        <v>0</v>
      </c>
      <c r="V207">
        <f t="shared" si="34"/>
        <v>0</v>
      </c>
    </row>
    <row r="208" spans="1:22" ht="29.1" customHeight="1">
      <c r="A208" s="187">
        <v>202</v>
      </c>
      <c r="B208" s="430"/>
      <c r="C208" s="431"/>
      <c r="D208" s="143"/>
      <c r="E208" s="432"/>
      <c r="F208" s="433"/>
      <c r="G208" s="144"/>
      <c r="H208" s="144"/>
      <c r="I208" s="144"/>
      <c r="J208" s="144"/>
      <c r="K208" s="144"/>
      <c r="L208" s="144"/>
      <c r="M208" s="434"/>
      <c r="N208" s="434"/>
      <c r="O208">
        <f t="shared" si="27"/>
        <v>0</v>
      </c>
      <c r="P208">
        <f t="shared" si="28"/>
        <v>0</v>
      </c>
      <c r="Q208">
        <f t="shared" si="29"/>
        <v>0</v>
      </c>
      <c r="R208">
        <f t="shared" si="30"/>
        <v>0</v>
      </c>
      <c r="S208">
        <f t="shared" si="31"/>
        <v>0</v>
      </c>
      <c r="T208">
        <f t="shared" si="32"/>
        <v>0</v>
      </c>
      <c r="U208">
        <f t="shared" si="33"/>
        <v>0</v>
      </c>
      <c r="V208">
        <f t="shared" si="34"/>
        <v>0</v>
      </c>
    </row>
    <row r="209" spans="1:22" ht="29.1" customHeight="1">
      <c r="A209" s="187">
        <v>203</v>
      </c>
      <c r="B209" s="430"/>
      <c r="C209" s="431"/>
      <c r="D209" s="143"/>
      <c r="E209" s="432"/>
      <c r="F209" s="433"/>
      <c r="G209" s="144"/>
      <c r="H209" s="144"/>
      <c r="I209" s="144"/>
      <c r="J209" s="144"/>
      <c r="K209" s="144"/>
      <c r="L209" s="144"/>
      <c r="M209" s="434"/>
      <c r="N209" s="434"/>
      <c r="O209">
        <f t="shared" si="27"/>
        <v>0</v>
      </c>
      <c r="P209">
        <f t="shared" si="28"/>
        <v>0</v>
      </c>
      <c r="Q209">
        <f t="shared" si="29"/>
        <v>0</v>
      </c>
      <c r="R209">
        <f t="shared" si="30"/>
        <v>0</v>
      </c>
      <c r="S209">
        <f t="shared" si="31"/>
        <v>0</v>
      </c>
      <c r="T209">
        <f t="shared" si="32"/>
        <v>0</v>
      </c>
      <c r="U209">
        <f t="shared" si="33"/>
        <v>0</v>
      </c>
      <c r="V209">
        <f t="shared" si="34"/>
        <v>0</v>
      </c>
    </row>
    <row r="210" spans="1:22" ht="29.1" customHeight="1">
      <c r="A210" s="187">
        <v>204</v>
      </c>
      <c r="B210" s="430"/>
      <c r="C210" s="431"/>
      <c r="D210" s="143"/>
      <c r="E210" s="432"/>
      <c r="F210" s="433"/>
      <c r="G210" s="144"/>
      <c r="H210" s="144"/>
      <c r="I210" s="144"/>
      <c r="J210" s="144"/>
      <c r="K210" s="144"/>
      <c r="L210" s="144"/>
      <c r="M210" s="434"/>
      <c r="N210" s="434"/>
      <c r="O210">
        <f t="shared" si="27"/>
        <v>0</v>
      </c>
      <c r="P210">
        <f t="shared" si="28"/>
        <v>0</v>
      </c>
      <c r="Q210">
        <f t="shared" si="29"/>
        <v>0</v>
      </c>
      <c r="R210">
        <f t="shared" si="30"/>
        <v>0</v>
      </c>
      <c r="S210">
        <f t="shared" si="31"/>
        <v>0</v>
      </c>
      <c r="T210">
        <f t="shared" si="32"/>
        <v>0</v>
      </c>
      <c r="U210">
        <f t="shared" si="33"/>
        <v>0</v>
      </c>
      <c r="V210">
        <f t="shared" si="34"/>
        <v>0</v>
      </c>
    </row>
    <row r="211" spans="1:22" ht="29.1" customHeight="1">
      <c r="A211" s="187">
        <v>205</v>
      </c>
      <c r="B211" s="430"/>
      <c r="C211" s="431"/>
      <c r="D211" s="143"/>
      <c r="E211" s="432"/>
      <c r="F211" s="433"/>
      <c r="G211" s="144"/>
      <c r="H211" s="144"/>
      <c r="I211" s="144"/>
      <c r="J211" s="144"/>
      <c r="K211" s="144"/>
      <c r="L211" s="144"/>
      <c r="M211" s="434"/>
      <c r="N211" s="434"/>
      <c r="O211">
        <f t="shared" si="27"/>
        <v>0</v>
      </c>
      <c r="P211">
        <f t="shared" si="28"/>
        <v>0</v>
      </c>
      <c r="Q211">
        <f t="shared" si="29"/>
        <v>0</v>
      </c>
      <c r="R211">
        <f t="shared" si="30"/>
        <v>0</v>
      </c>
      <c r="S211">
        <f t="shared" si="31"/>
        <v>0</v>
      </c>
      <c r="T211">
        <f t="shared" si="32"/>
        <v>0</v>
      </c>
      <c r="U211">
        <f t="shared" si="33"/>
        <v>0</v>
      </c>
      <c r="V211">
        <f t="shared" si="34"/>
        <v>0</v>
      </c>
    </row>
    <row r="212" spans="1:22" ht="29.1" customHeight="1">
      <c r="A212" s="187">
        <v>206</v>
      </c>
      <c r="B212" s="430"/>
      <c r="C212" s="431"/>
      <c r="D212" s="143"/>
      <c r="E212" s="432"/>
      <c r="F212" s="433"/>
      <c r="G212" s="144"/>
      <c r="H212" s="144"/>
      <c r="I212" s="144"/>
      <c r="J212" s="144"/>
      <c r="K212" s="144"/>
      <c r="L212" s="144"/>
      <c r="M212" s="434"/>
      <c r="N212" s="434"/>
      <c r="O212">
        <f t="shared" si="27"/>
        <v>0</v>
      </c>
      <c r="P212">
        <f t="shared" si="28"/>
        <v>0</v>
      </c>
      <c r="Q212">
        <f t="shared" si="29"/>
        <v>0</v>
      </c>
      <c r="R212">
        <f t="shared" si="30"/>
        <v>0</v>
      </c>
      <c r="S212">
        <f t="shared" si="31"/>
        <v>0</v>
      </c>
      <c r="T212">
        <f t="shared" si="32"/>
        <v>0</v>
      </c>
      <c r="U212">
        <f t="shared" si="33"/>
        <v>0</v>
      </c>
      <c r="V212">
        <f t="shared" si="34"/>
        <v>0</v>
      </c>
    </row>
    <row r="213" spans="1:22" ht="29.1" customHeight="1">
      <c r="A213" s="187">
        <v>207</v>
      </c>
      <c r="B213" s="430"/>
      <c r="C213" s="431"/>
      <c r="D213" s="143"/>
      <c r="E213" s="432"/>
      <c r="F213" s="433"/>
      <c r="G213" s="144"/>
      <c r="H213" s="144"/>
      <c r="I213" s="144"/>
      <c r="J213" s="144"/>
      <c r="K213" s="144"/>
      <c r="L213" s="144"/>
      <c r="M213" s="434"/>
      <c r="N213" s="434"/>
      <c r="O213">
        <f t="shared" si="27"/>
        <v>0</v>
      </c>
      <c r="P213">
        <f t="shared" si="28"/>
        <v>0</v>
      </c>
      <c r="Q213">
        <f t="shared" si="29"/>
        <v>0</v>
      </c>
      <c r="R213">
        <f t="shared" si="30"/>
        <v>0</v>
      </c>
      <c r="S213">
        <f t="shared" si="31"/>
        <v>0</v>
      </c>
      <c r="T213">
        <f t="shared" si="32"/>
        <v>0</v>
      </c>
      <c r="U213">
        <f t="shared" si="33"/>
        <v>0</v>
      </c>
      <c r="V213">
        <f t="shared" si="34"/>
        <v>0</v>
      </c>
    </row>
    <row r="214" spans="1:22" ht="29.1" customHeight="1">
      <c r="A214" s="187">
        <v>208</v>
      </c>
      <c r="B214" s="430"/>
      <c r="C214" s="431"/>
      <c r="D214" s="143"/>
      <c r="E214" s="432"/>
      <c r="F214" s="433"/>
      <c r="G214" s="144"/>
      <c r="H214" s="144"/>
      <c r="I214" s="144"/>
      <c r="J214" s="144"/>
      <c r="K214" s="144"/>
      <c r="L214" s="144"/>
      <c r="M214" s="434"/>
      <c r="N214" s="434"/>
      <c r="O214">
        <f t="shared" si="27"/>
        <v>0</v>
      </c>
      <c r="P214">
        <f t="shared" si="28"/>
        <v>0</v>
      </c>
      <c r="Q214">
        <f t="shared" si="29"/>
        <v>0</v>
      </c>
      <c r="R214">
        <f t="shared" si="30"/>
        <v>0</v>
      </c>
      <c r="S214">
        <f t="shared" si="31"/>
        <v>0</v>
      </c>
      <c r="T214">
        <f t="shared" si="32"/>
        <v>0</v>
      </c>
      <c r="U214">
        <f t="shared" si="33"/>
        <v>0</v>
      </c>
      <c r="V214">
        <f t="shared" si="34"/>
        <v>0</v>
      </c>
    </row>
    <row r="215" spans="1:22" ht="29.1" customHeight="1">
      <c r="A215" s="187">
        <v>209</v>
      </c>
      <c r="B215" s="430"/>
      <c r="C215" s="431"/>
      <c r="D215" s="143"/>
      <c r="E215" s="432"/>
      <c r="F215" s="433"/>
      <c r="G215" s="144"/>
      <c r="H215" s="144"/>
      <c r="I215" s="144"/>
      <c r="J215" s="144"/>
      <c r="K215" s="144"/>
      <c r="L215" s="144"/>
      <c r="M215" s="434"/>
      <c r="N215" s="434"/>
      <c r="O215">
        <f t="shared" si="27"/>
        <v>0</v>
      </c>
      <c r="P215">
        <f t="shared" si="28"/>
        <v>0</v>
      </c>
      <c r="Q215">
        <f t="shared" si="29"/>
        <v>0</v>
      </c>
      <c r="R215">
        <f t="shared" si="30"/>
        <v>0</v>
      </c>
      <c r="S215">
        <f t="shared" si="31"/>
        <v>0</v>
      </c>
      <c r="T215">
        <f t="shared" si="32"/>
        <v>0</v>
      </c>
      <c r="U215">
        <f t="shared" si="33"/>
        <v>0</v>
      </c>
      <c r="V215">
        <f t="shared" si="34"/>
        <v>0</v>
      </c>
    </row>
    <row r="216" spans="1:22" ht="29.1" customHeight="1">
      <c r="A216" s="187">
        <v>210</v>
      </c>
      <c r="B216" s="430"/>
      <c r="C216" s="431"/>
      <c r="D216" s="143"/>
      <c r="E216" s="432"/>
      <c r="F216" s="433"/>
      <c r="G216" s="144"/>
      <c r="H216" s="144"/>
      <c r="I216" s="144"/>
      <c r="J216" s="144"/>
      <c r="K216" s="144"/>
      <c r="L216" s="144"/>
      <c r="M216" s="434"/>
      <c r="N216" s="434"/>
      <c r="O216">
        <f t="shared" si="27"/>
        <v>0</v>
      </c>
      <c r="P216">
        <f t="shared" si="28"/>
        <v>0</v>
      </c>
      <c r="Q216">
        <f t="shared" si="29"/>
        <v>0</v>
      </c>
      <c r="R216">
        <f t="shared" si="30"/>
        <v>0</v>
      </c>
      <c r="S216">
        <f t="shared" si="31"/>
        <v>0</v>
      </c>
      <c r="T216">
        <f t="shared" si="32"/>
        <v>0</v>
      </c>
      <c r="U216">
        <f t="shared" si="33"/>
        <v>0</v>
      </c>
      <c r="V216">
        <f t="shared" si="34"/>
        <v>0</v>
      </c>
    </row>
    <row r="217" spans="1:22" ht="29.1" customHeight="1">
      <c r="A217" s="187">
        <v>211</v>
      </c>
      <c r="B217" s="430"/>
      <c r="C217" s="431"/>
      <c r="D217" s="143"/>
      <c r="E217" s="432"/>
      <c r="F217" s="433"/>
      <c r="G217" s="144"/>
      <c r="H217" s="144"/>
      <c r="I217" s="144"/>
      <c r="J217" s="144"/>
      <c r="K217" s="144"/>
      <c r="L217" s="144"/>
      <c r="M217" s="434"/>
      <c r="N217" s="434"/>
      <c r="O217">
        <f t="shared" si="27"/>
        <v>0</v>
      </c>
      <c r="P217">
        <f t="shared" si="28"/>
        <v>0</v>
      </c>
      <c r="Q217">
        <f t="shared" si="29"/>
        <v>0</v>
      </c>
      <c r="R217">
        <f t="shared" si="30"/>
        <v>0</v>
      </c>
      <c r="S217">
        <f t="shared" si="31"/>
        <v>0</v>
      </c>
      <c r="T217">
        <f t="shared" si="32"/>
        <v>0</v>
      </c>
      <c r="U217">
        <f t="shared" si="33"/>
        <v>0</v>
      </c>
      <c r="V217">
        <f t="shared" si="34"/>
        <v>0</v>
      </c>
    </row>
    <row r="218" spans="1:22" ht="29.1" customHeight="1">
      <c r="A218" s="187">
        <v>212</v>
      </c>
      <c r="B218" s="430"/>
      <c r="C218" s="431"/>
      <c r="D218" s="143"/>
      <c r="E218" s="432"/>
      <c r="F218" s="433"/>
      <c r="G218" s="144"/>
      <c r="H218" s="144"/>
      <c r="I218" s="144"/>
      <c r="J218" s="144"/>
      <c r="K218" s="144"/>
      <c r="L218" s="144"/>
      <c r="M218" s="434"/>
      <c r="N218" s="434"/>
      <c r="O218">
        <f t="shared" si="27"/>
        <v>0</v>
      </c>
      <c r="P218">
        <f t="shared" si="28"/>
        <v>0</v>
      </c>
      <c r="Q218">
        <f t="shared" si="29"/>
        <v>0</v>
      </c>
      <c r="R218">
        <f t="shared" si="30"/>
        <v>0</v>
      </c>
      <c r="S218">
        <f t="shared" si="31"/>
        <v>0</v>
      </c>
      <c r="T218">
        <f t="shared" si="32"/>
        <v>0</v>
      </c>
      <c r="U218">
        <f t="shared" si="33"/>
        <v>0</v>
      </c>
      <c r="V218">
        <f t="shared" si="34"/>
        <v>0</v>
      </c>
    </row>
    <row r="219" spans="1:22" ht="29.1" customHeight="1">
      <c r="A219" s="187">
        <v>213</v>
      </c>
      <c r="B219" s="430"/>
      <c r="C219" s="431"/>
      <c r="D219" s="143"/>
      <c r="E219" s="432"/>
      <c r="F219" s="433"/>
      <c r="G219" s="144"/>
      <c r="H219" s="144"/>
      <c r="I219" s="144"/>
      <c r="J219" s="144"/>
      <c r="K219" s="144"/>
      <c r="L219" s="144"/>
      <c r="M219" s="434"/>
      <c r="N219" s="434"/>
      <c r="O219">
        <f t="shared" si="27"/>
        <v>0</v>
      </c>
      <c r="P219">
        <f t="shared" si="28"/>
        <v>0</v>
      </c>
      <c r="Q219">
        <f t="shared" si="29"/>
        <v>0</v>
      </c>
      <c r="R219">
        <f t="shared" si="30"/>
        <v>0</v>
      </c>
      <c r="S219">
        <f t="shared" si="31"/>
        <v>0</v>
      </c>
      <c r="T219">
        <f t="shared" si="32"/>
        <v>0</v>
      </c>
      <c r="U219">
        <f t="shared" si="33"/>
        <v>0</v>
      </c>
      <c r="V219">
        <f t="shared" si="34"/>
        <v>0</v>
      </c>
    </row>
    <row r="220" spans="1:22" ht="29.1" customHeight="1">
      <c r="A220" s="187">
        <v>214</v>
      </c>
      <c r="B220" s="430"/>
      <c r="C220" s="431"/>
      <c r="D220" s="143"/>
      <c r="E220" s="432"/>
      <c r="F220" s="433"/>
      <c r="G220" s="144"/>
      <c r="H220" s="144"/>
      <c r="I220" s="144"/>
      <c r="J220" s="144"/>
      <c r="K220" s="144"/>
      <c r="L220" s="144"/>
      <c r="M220" s="434"/>
      <c r="N220" s="434"/>
      <c r="O220">
        <f t="shared" si="27"/>
        <v>0</v>
      </c>
      <c r="P220">
        <f t="shared" si="28"/>
        <v>0</v>
      </c>
      <c r="Q220">
        <f t="shared" si="29"/>
        <v>0</v>
      </c>
      <c r="R220">
        <f t="shared" si="30"/>
        <v>0</v>
      </c>
      <c r="S220">
        <f t="shared" si="31"/>
        <v>0</v>
      </c>
      <c r="T220">
        <f t="shared" si="32"/>
        <v>0</v>
      </c>
      <c r="U220">
        <f t="shared" si="33"/>
        <v>0</v>
      </c>
      <c r="V220">
        <f t="shared" si="34"/>
        <v>0</v>
      </c>
    </row>
    <row r="221" spans="1:22" ht="29.1" customHeight="1">
      <c r="A221" s="187">
        <v>215</v>
      </c>
      <c r="B221" s="430"/>
      <c r="C221" s="431"/>
      <c r="D221" s="143"/>
      <c r="E221" s="432"/>
      <c r="F221" s="433"/>
      <c r="G221" s="144"/>
      <c r="H221" s="144"/>
      <c r="I221" s="144"/>
      <c r="J221" s="144"/>
      <c r="K221" s="144"/>
      <c r="L221" s="144"/>
      <c r="M221" s="434"/>
      <c r="N221" s="434"/>
      <c r="O221">
        <f t="shared" si="27"/>
        <v>0</v>
      </c>
      <c r="P221">
        <f t="shared" si="28"/>
        <v>0</v>
      </c>
      <c r="Q221">
        <f t="shared" si="29"/>
        <v>0</v>
      </c>
      <c r="R221">
        <f t="shared" si="30"/>
        <v>0</v>
      </c>
      <c r="S221">
        <f t="shared" si="31"/>
        <v>0</v>
      </c>
      <c r="T221">
        <f t="shared" si="32"/>
        <v>0</v>
      </c>
      <c r="U221">
        <f t="shared" si="33"/>
        <v>0</v>
      </c>
      <c r="V221">
        <f t="shared" si="34"/>
        <v>0</v>
      </c>
    </row>
    <row r="222" spans="1:22" ht="29.1" customHeight="1">
      <c r="A222" s="187">
        <v>216</v>
      </c>
      <c r="B222" s="430"/>
      <c r="C222" s="431"/>
      <c r="D222" s="143"/>
      <c r="E222" s="432"/>
      <c r="F222" s="433"/>
      <c r="G222" s="144"/>
      <c r="H222" s="144"/>
      <c r="I222" s="144"/>
      <c r="J222" s="144"/>
      <c r="K222" s="144"/>
      <c r="L222" s="144"/>
      <c r="M222" s="434"/>
      <c r="N222" s="434"/>
      <c r="O222">
        <f t="shared" si="27"/>
        <v>0</v>
      </c>
      <c r="P222">
        <f t="shared" si="28"/>
        <v>0</v>
      </c>
      <c r="Q222">
        <f t="shared" si="29"/>
        <v>0</v>
      </c>
      <c r="R222">
        <f t="shared" si="30"/>
        <v>0</v>
      </c>
      <c r="S222">
        <f t="shared" si="31"/>
        <v>0</v>
      </c>
      <c r="T222">
        <f t="shared" si="32"/>
        <v>0</v>
      </c>
      <c r="U222">
        <f t="shared" si="33"/>
        <v>0</v>
      </c>
      <c r="V222">
        <f t="shared" si="34"/>
        <v>0</v>
      </c>
    </row>
    <row r="223" spans="1:22" ht="29.1" customHeight="1">
      <c r="A223" s="187">
        <v>217</v>
      </c>
      <c r="B223" s="430"/>
      <c r="C223" s="431"/>
      <c r="D223" s="143"/>
      <c r="E223" s="432"/>
      <c r="F223" s="433"/>
      <c r="G223" s="144"/>
      <c r="H223" s="144"/>
      <c r="I223" s="144"/>
      <c r="J223" s="144"/>
      <c r="K223" s="144"/>
      <c r="L223" s="144"/>
      <c r="M223" s="434"/>
      <c r="N223" s="434"/>
      <c r="O223">
        <f t="shared" si="27"/>
        <v>0</v>
      </c>
      <c r="P223">
        <f t="shared" si="28"/>
        <v>0</v>
      </c>
      <c r="Q223">
        <f t="shared" si="29"/>
        <v>0</v>
      </c>
      <c r="R223">
        <f t="shared" si="30"/>
        <v>0</v>
      </c>
      <c r="S223">
        <f t="shared" si="31"/>
        <v>0</v>
      </c>
      <c r="T223">
        <f t="shared" si="32"/>
        <v>0</v>
      </c>
      <c r="U223">
        <f t="shared" si="33"/>
        <v>0</v>
      </c>
      <c r="V223">
        <f t="shared" si="34"/>
        <v>0</v>
      </c>
    </row>
    <row r="224" spans="1:22" ht="29.1" customHeight="1">
      <c r="A224" s="187">
        <v>218</v>
      </c>
      <c r="B224" s="430"/>
      <c r="C224" s="431"/>
      <c r="D224" s="143"/>
      <c r="E224" s="432"/>
      <c r="F224" s="433"/>
      <c r="G224" s="144"/>
      <c r="H224" s="144"/>
      <c r="I224" s="144"/>
      <c r="J224" s="144"/>
      <c r="K224" s="144"/>
      <c r="L224" s="144"/>
      <c r="M224" s="434"/>
      <c r="N224" s="434"/>
      <c r="O224">
        <f t="shared" si="27"/>
        <v>0</v>
      </c>
      <c r="P224">
        <f t="shared" si="28"/>
        <v>0</v>
      </c>
      <c r="Q224">
        <f t="shared" si="29"/>
        <v>0</v>
      </c>
      <c r="R224">
        <f t="shared" si="30"/>
        <v>0</v>
      </c>
      <c r="S224">
        <f t="shared" si="31"/>
        <v>0</v>
      </c>
      <c r="T224">
        <f t="shared" si="32"/>
        <v>0</v>
      </c>
      <c r="U224">
        <f t="shared" si="33"/>
        <v>0</v>
      </c>
      <c r="V224">
        <f t="shared" si="34"/>
        <v>0</v>
      </c>
    </row>
    <row r="225" spans="1:22" ht="29.1" customHeight="1">
      <c r="A225" s="187">
        <v>219</v>
      </c>
      <c r="B225" s="430"/>
      <c r="C225" s="431"/>
      <c r="D225" s="143"/>
      <c r="E225" s="432"/>
      <c r="F225" s="433"/>
      <c r="G225" s="144"/>
      <c r="H225" s="144"/>
      <c r="I225" s="144"/>
      <c r="J225" s="144"/>
      <c r="K225" s="144"/>
      <c r="L225" s="144"/>
      <c r="M225" s="434"/>
      <c r="N225" s="434"/>
      <c r="O225">
        <f t="shared" si="27"/>
        <v>0</v>
      </c>
      <c r="P225">
        <f t="shared" si="28"/>
        <v>0</v>
      </c>
      <c r="Q225">
        <f t="shared" si="29"/>
        <v>0</v>
      </c>
      <c r="R225">
        <f t="shared" si="30"/>
        <v>0</v>
      </c>
      <c r="S225">
        <f t="shared" si="31"/>
        <v>0</v>
      </c>
      <c r="T225">
        <f t="shared" si="32"/>
        <v>0</v>
      </c>
      <c r="U225">
        <f t="shared" si="33"/>
        <v>0</v>
      </c>
      <c r="V225">
        <f t="shared" si="34"/>
        <v>0</v>
      </c>
    </row>
    <row r="226" spans="1:22" ht="29.1" customHeight="1">
      <c r="A226" s="187">
        <v>220</v>
      </c>
      <c r="B226" s="430"/>
      <c r="C226" s="431"/>
      <c r="D226" s="143"/>
      <c r="E226" s="432"/>
      <c r="F226" s="433"/>
      <c r="G226" s="144"/>
      <c r="H226" s="144"/>
      <c r="I226" s="144"/>
      <c r="J226" s="144"/>
      <c r="K226" s="144"/>
      <c r="L226" s="144"/>
      <c r="M226" s="434"/>
      <c r="N226" s="434"/>
      <c r="O226">
        <f t="shared" si="27"/>
        <v>0</v>
      </c>
      <c r="P226">
        <f t="shared" si="28"/>
        <v>0</v>
      </c>
      <c r="Q226">
        <f t="shared" si="29"/>
        <v>0</v>
      </c>
      <c r="R226">
        <f t="shared" si="30"/>
        <v>0</v>
      </c>
      <c r="S226">
        <f t="shared" si="31"/>
        <v>0</v>
      </c>
      <c r="T226">
        <f t="shared" si="32"/>
        <v>0</v>
      </c>
      <c r="U226">
        <f t="shared" si="33"/>
        <v>0</v>
      </c>
      <c r="V226">
        <f t="shared" si="34"/>
        <v>0</v>
      </c>
    </row>
    <row r="227" spans="1:22" ht="29.1" customHeight="1">
      <c r="A227" s="187">
        <v>221</v>
      </c>
      <c r="B227" s="430"/>
      <c r="C227" s="431"/>
      <c r="D227" s="143"/>
      <c r="E227" s="432"/>
      <c r="F227" s="433"/>
      <c r="G227" s="144"/>
      <c r="H227" s="144"/>
      <c r="I227" s="144"/>
      <c r="J227" s="144"/>
      <c r="K227" s="144"/>
      <c r="L227" s="144"/>
      <c r="M227" s="434"/>
      <c r="N227" s="434"/>
      <c r="O227">
        <f t="shared" si="27"/>
        <v>0</v>
      </c>
      <c r="P227">
        <f t="shared" si="28"/>
        <v>0</v>
      </c>
      <c r="Q227">
        <f t="shared" si="29"/>
        <v>0</v>
      </c>
      <c r="R227">
        <f t="shared" si="30"/>
        <v>0</v>
      </c>
      <c r="S227">
        <f t="shared" si="31"/>
        <v>0</v>
      </c>
      <c r="T227">
        <f t="shared" si="32"/>
        <v>0</v>
      </c>
      <c r="U227">
        <f t="shared" si="33"/>
        <v>0</v>
      </c>
      <c r="V227">
        <f t="shared" si="34"/>
        <v>0</v>
      </c>
    </row>
    <row r="228" spans="1:22" ht="29.1" customHeight="1">
      <c r="A228" s="187">
        <v>222</v>
      </c>
      <c r="B228" s="430"/>
      <c r="C228" s="431"/>
      <c r="D228" s="143"/>
      <c r="E228" s="432"/>
      <c r="F228" s="433"/>
      <c r="G228" s="144"/>
      <c r="H228" s="144"/>
      <c r="I228" s="144"/>
      <c r="J228" s="144"/>
      <c r="K228" s="144"/>
      <c r="L228" s="144"/>
      <c r="M228" s="434"/>
      <c r="N228" s="434"/>
      <c r="O228">
        <f t="shared" si="27"/>
        <v>0</v>
      </c>
      <c r="P228">
        <f t="shared" si="28"/>
        <v>0</v>
      </c>
      <c r="Q228">
        <f t="shared" si="29"/>
        <v>0</v>
      </c>
      <c r="R228">
        <f t="shared" si="30"/>
        <v>0</v>
      </c>
      <c r="S228">
        <f t="shared" si="31"/>
        <v>0</v>
      </c>
      <c r="T228">
        <f t="shared" si="32"/>
        <v>0</v>
      </c>
      <c r="U228">
        <f t="shared" si="33"/>
        <v>0</v>
      </c>
      <c r="V228">
        <f t="shared" si="34"/>
        <v>0</v>
      </c>
    </row>
    <row r="229" spans="1:22" ht="29.1" customHeight="1">
      <c r="A229" s="187">
        <v>223</v>
      </c>
      <c r="B229" s="430"/>
      <c r="C229" s="431"/>
      <c r="D229" s="143"/>
      <c r="E229" s="432"/>
      <c r="F229" s="433"/>
      <c r="G229" s="144"/>
      <c r="H229" s="144"/>
      <c r="I229" s="144"/>
      <c r="J229" s="144"/>
      <c r="K229" s="144"/>
      <c r="L229" s="144"/>
      <c r="M229" s="434"/>
      <c r="N229" s="434"/>
      <c r="O229">
        <f t="shared" si="27"/>
        <v>0</v>
      </c>
      <c r="P229">
        <f t="shared" si="28"/>
        <v>0</v>
      </c>
      <c r="Q229">
        <f t="shared" si="29"/>
        <v>0</v>
      </c>
      <c r="R229">
        <f t="shared" si="30"/>
        <v>0</v>
      </c>
      <c r="S229">
        <f t="shared" si="31"/>
        <v>0</v>
      </c>
      <c r="T229">
        <f t="shared" si="32"/>
        <v>0</v>
      </c>
      <c r="U229">
        <f t="shared" si="33"/>
        <v>0</v>
      </c>
      <c r="V229">
        <f t="shared" si="34"/>
        <v>0</v>
      </c>
    </row>
    <row r="230" spans="1:22" ht="29.1" customHeight="1">
      <c r="A230" s="187">
        <v>224</v>
      </c>
      <c r="B230" s="430"/>
      <c r="C230" s="431"/>
      <c r="D230" s="143"/>
      <c r="E230" s="432"/>
      <c r="F230" s="433"/>
      <c r="G230" s="144"/>
      <c r="H230" s="144"/>
      <c r="I230" s="144"/>
      <c r="J230" s="144"/>
      <c r="K230" s="144"/>
      <c r="L230" s="144"/>
      <c r="M230" s="434"/>
      <c r="N230" s="434"/>
      <c r="O230">
        <f t="shared" si="27"/>
        <v>0</v>
      </c>
      <c r="P230">
        <f t="shared" si="28"/>
        <v>0</v>
      </c>
      <c r="Q230">
        <f t="shared" si="29"/>
        <v>0</v>
      </c>
      <c r="R230">
        <f t="shared" si="30"/>
        <v>0</v>
      </c>
      <c r="S230">
        <f t="shared" si="31"/>
        <v>0</v>
      </c>
      <c r="T230">
        <f t="shared" si="32"/>
        <v>0</v>
      </c>
      <c r="U230">
        <f t="shared" si="33"/>
        <v>0</v>
      </c>
      <c r="V230">
        <f t="shared" si="34"/>
        <v>0</v>
      </c>
    </row>
    <row r="231" spans="1:22" ht="29.1" customHeight="1">
      <c r="A231" s="187">
        <v>225</v>
      </c>
      <c r="B231" s="430"/>
      <c r="C231" s="431"/>
      <c r="D231" s="143"/>
      <c r="E231" s="432"/>
      <c r="F231" s="433"/>
      <c r="G231" s="144"/>
      <c r="H231" s="144"/>
      <c r="I231" s="144"/>
      <c r="J231" s="144"/>
      <c r="K231" s="144"/>
      <c r="L231" s="144"/>
      <c r="M231" s="434"/>
      <c r="N231" s="434"/>
      <c r="O231">
        <f t="shared" si="27"/>
        <v>0</v>
      </c>
      <c r="P231">
        <f t="shared" si="28"/>
        <v>0</v>
      </c>
      <c r="Q231">
        <f t="shared" si="29"/>
        <v>0</v>
      </c>
      <c r="R231">
        <f t="shared" si="30"/>
        <v>0</v>
      </c>
      <c r="S231">
        <f t="shared" si="31"/>
        <v>0</v>
      </c>
      <c r="T231">
        <f t="shared" si="32"/>
        <v>0</v>
      </c>
      <c r="U231">
        <f t="shared" si="33"/>
        <v>0</v>
      </c>
      <c r="V231">
        <f t="shared" si="34"/>
        <v>0</v>
      </c>
    </row>
    <row r="232" spans="1:22" ht="29.1" customHeight="1">
      <c r="A232" s="187">
        <v>226</v>
      </c>
      <c r="B232" s="430"/>
      <c r="C232" s="431"/>
      <c r="D232" s="143"/>
      <c r="E232" s="432"/>
      <c r="F232" s="433"/>
      <c r="G232" s="144"/>
      <c r="H232" s="144"/>
      <c r="I232" s="144"/>
      <c r="J232" s="144"/>
      <c r="K232" s="144"/>
      <c r="L232" s="144"/>
      <c r="M232" s="434"/>
      <c r="N232" s="434"/>
      <c r="O232">
        <f t="shared" si="27"/>
        <v>0</v>
      </c>
      <c r="P232">
        <f t="shared" si="28"/>
        <v>0</v>
      </c>
      <c r="Q232">
        <f t="shared" si="29"/>
        <v>0</v>
      </c>
      <c r="R232">
        <f t="shared" si="30"/>
        <v>0</v>
      </c>
      <c r="S232">
        <f t="shared" si="31"/>
        <v>0</v>
      </c>
      <c r="T232">
        <f t="shared" si="32"/>
        <v>0</v>
      </c>
      <c r="U232">
        <f t="shared" si="33"/>
        <v>0</v>
      </c>
      <c r="V232">
        <f t="shared" si="34"/>
        <v>0</v>
      </c>
    </row>
    <row r="233" spans="1:22" ht="29.1" customHeight="1">
      <c r="A233" s="187">
        <v>227</v>
      </c>
      <c r="B233" s="430"/>
      <c r="C233" s="431"/>
      <c r="D233" s="143"/>
      <c r="E233" s="432"/>
      <c r="F233" s="433"/>
      <c r="G233" s="144"/>
      <c r="H233" s="144"/>
      <c r="I233" s="144"/>
      <c r="J233" s="144"/>
      <c r="K233" s="144"/>
      <c r="L233" s="144"/>
      <c r="M233" s="434"/>
      <c r="N233" s="434"/>
      <c r="O233">
        <f t="shared" si="27"/>
        <v>0</v>
      </c>
      <c r="P233">
        <f t="shared" si="28"/>
        <v>0</v>
      </c>
      <c r="Q233">
        <f t="shared" si="29"/>
        <v>0</v>
      </c>
      <c r="R233">
        <f t="shared" si="30"/>
        <v>0</v>
      </c>
      <c r="S233">
        <f t="shared" si="31"/>
        <v>0</v>
      </c>
      <c r="T233">
        <f t="shared" si="32"/>
        <v>0</v>
      </c>
      <c r="U233">
        <f t="shared" si="33"/>
        <v>0</v>
      </c>
      <c r="V233">
        <f t="shared" si="34"/>
        <v>0</v>
      </c>
    </row>
    <row r="234" spans="1:22" ht="29.1" customHeight="1">
      <c r="A234" s="187">
        <v>228</v>
      </c>
      <c r="B234" s="430"/>
      <c r="C234" s="431"/>
      <c r="D234" s="143"/>
      <c r="E234" s="432"/>
      <c r="F234" s="433"/>
      <c r="G234" s="144"/>
      <c r="H234" s="144"/>
      <c r="I234" s="144"/>
      <c r="J234" s="144"/>
      <c r="K234" s="144"/>
      <c r="L234" s="144"/>
      <c r="M234" s="434"/>
      <c r="N234" s="434"/>
      <c r="O234">
        <f t="shared" si="27"/>
        <v>0</v>
      </c>
      <c r="P234">
        <f t="shared" si="28"/>
        <v>0</v>
      </c>
      <c r="Q234">
        <f t="shared" si="29"/>
        <v>0</v>
      </c>
      <c r="R234">
        <f t="shared" si="30"/>
        <v>0</v>
      </c>
      <c r="S234">
        <f t="shared" si="31"/>
        <v>0</v>
      </c>
      <c r="T234">
        <f t="shared" si="32"/>
        <v>0</v>
      </c>
      <c r="U234">
        <f t="shared" si="33"/>
        <v>0</v>
      </c>
      <c r="V234">
        <f t="shared" si="34"/>
        <v>0</v>
      </c>
    </row>
    <row r="235" spans="1:22" ht="29.1" customHeight="1">
      <c r="A235" s="187">
        <v>229</v>
      </c>
      <c r="B235" s="430"/>
      <c r="C235" s="431"/>
      <c r="D235" s="143"/>
      <c r="E235" s="432"/>
      <c r="F235" s="433"/>
      <c r="G235" s="144"/>
      <c r="H235" s="144"/>
      <c r="I235" s="144"/>
      <c r="J235" s="144"/>
      <c r="K235" s="144"/>
      <c r="L235" s="144"/>
      <c r="M235" s="434"/>
      <c r="N235" s="434"/>
      <c r="O235">
        <f t="shared" si="27"/>
        <v>0</v>
      </c>
      <c r="P235">
        <f t="shared" si="28"/>
        <v>0</v>
      </c>
      <c r="Q235">
        <f t="shared" si="29"/>
        <v>0</v>
      </c>
      <c r="R235">
        <f t="shared" si="30"/>
        <v>0</v>
      </c>
      <c r="S235">
        <f t="shared" si="31"/>
        <v>0</v>
      </c>
      <c r="T235">
        <f t="shared" si="32"/>
        <v>0</v>
      </c>
      <c r="U235">
        <f t="shared" si="33"/>
        <v>0</v>
      </c>
      <c r="V235">
        <f t="shared" si="34"/>
        <v>0</v>
      </c>
    </row>
    <row r="236" spans="1:22" ht="29.1" customHeight="1">
      <c r="A236" s="187">
        <v>230</v>
      </c>
      <c r="B236" s="430"/>
      <c r="C236" s="431"/>
      <c r="D236" s="143"/>
      <c r="E236" s="432"/>
      <c r="F236" s="433"/>
      <c r="G236" s="144"/>
      <c r="H236" s="144"/>
      <c r="I236" s="144"/>
      <c r="J236" s="144"/>
      <c r="K236" s="144"/>
      <c r="L236" s="144"/>
      <c r="M236" s="434"/>
      <c r="N236" s="434"/>
      <c r="O236">
        <f t="shared" si="27"/>
        <v>0</v>
      </c>
      <c r="P236">
        <f t="shared" si="28"/>
        <v>0</v>
      </c>
      <c r="Q236">
        <f t="shared" si="29"/>
        <v>0</v>
      </c>
      <c r="R236">
        <f t="shared" si="30"/>
        <v>0</v>
      </c>
      <c r="S236">
        <f t="shared" si="31"/>
        <v>0</v>
      </c>
      <c r="T236">
        <f t="shared" si="32"/>
        <v>0</v>
      </c>
      <c r="U236">
        <f t="shared" si="33"/>
        <v>0</v>
      </c>
      <c r="V236">
        <f t="shared" si="34"/>
        <v>0</v>
      </c>
    </row>
    <row r="237" spans="1:22" ht="29.1" customHeight="1">
      <c r="A237" s="187">
        <v>231</v>
      </c>
      <c r="B237" s="430"/>
      <c r="C237" s="431"/>
      <c r="D237" s="143"/>
      <c r="E237" s="432"/>
      <c r="F237" s="433"/>
      <c r="G237" s="144"/>
      <c r="H237" s="144"/>
      <c r="I237" s="144"/>
      <c r="J237" s="144"/>
      <c r="K237" s="144"/>
      <c r="L237" s="144"/>
      <c r="M237" s="434"/>
      <c r="N237" s="434"/>
      <c r="O237">
        <f t="shared" si="27"/>
        <v>0</v>
      </c>
      <c r="P237">
        <f t="shared" si="28"/>
        <v>0</v>
      </c>
      <c r="Q237">
        <f t="shared" si="29"/>
        <v>0</v>
      </c>
      <c r="R237">
        <f t="shared" si="30"/>
        <v>0</v>
      </c>
      <c r="S237">
        <f t="shared" si="31"/>
        <v>0</v>
      </c>
      <c r="T237">
        <f t="shared" si="32"/>
        <v>0</v>
      </c>
      <c r="U237">
        <f t="shared" si="33"/>
        <v>0</v>
      </c>
      <c r="V237">
        <f t="shared" si="34"/>
        <v>0</v>
      </c>
    </row>
    <row r="238" spans="1:22" ht="29.1" customHeight="1">
      <c r="A238" s="187">
        <v>232</v>
      </c>
      <c r="B238" s="430"/>
      <c r="C238" s="431"/>
      <c r="D238" s="143"/>
      <c r="E238" s="432"/>
      <c r="F238" s="433"/>
      <c r="G238" s="144"/>
      <c r="H238" s="144"/>
      <c r="I238" s="144"/>
      <c r="J238" s="144"/>
      <c r="K238" s="144"/>
      <c r="L238" s="144"/>
      <c r="M238" s="434"/>
      <c r="N238" s="434"/>
      <c r="O238">
        <f t="shared" si="27"/>
        <v>0</v>
      </c>
      <c r="P238">
        <f t="shared" si="28"/>
        <v>0</v>
      </c>
      <c r="Q238">
        <f t="shared" si="29"/>
        <v>0</v>
      </c>
      <c r="R238">
        <f t="shared" si="30"/>
        <v>0</v>
      </c>
      <c r="S238">
        <f t="shared" si="31"/>
        <v>0</v>
      </c>
      <c r="T238">
        <f t="shared" si="32"/>
        <v>0</v>
      </c>
      <c r="U238">
        <f t="shared" si="33"/>
        <v>0</v>
      </c>
      <c r="V238">
        <f t="shared" si="34"/>
        <v>0</v>
      </c>
    </row>
    <row r="239" spans="1:22" ht="29.1" customHeight="1">
      <c r="A239" s="187">
        <v>233</v>
      </c>
      <c r="B239" s="430"/>
      <c r="C239" s="431"/>
      <c r="D239" s="143"/>
      <c r="E239" s="432"/>
      <c r="F239" s="433"/>
      <c r="G239" s="144"/>
      <c r="H239" s="144"/>
      <c r="I239" s="144"/>
      <c r="J239" s="144"/>
      <c r="K239" s="144"/>
      <c r="L239" s="144"/>
      <c r="M239" s="434"/>
      <c r="N239" s="434"/>
      <c r="O239">
        <f t="shared" si="27"/>
        <v>0</v>
      </c>
      <c r="P239">
        <f t="shared" si="28"/>
        <v>0</v>
      </c>
      <c r="Q239">
        <f t="shared" si="29"/>
        <v>0</v>
      </c>
      <c r="R239">
        <f t="shared" si="30"/>
        <v>0</v>
      </c>
      <c r="S239">
        <f t="shared" si="31"/>
        <v>0</v>
      </c>
      <c r="T239">
        <f t="shared" si="32"/>
        <v>0</v>
      </c>
      <c r="U239">
        <f t="shared" si="33"/>
        <v>0</v>
      </c>
      <c r="V239">
        <f t="shared" si="34"/>
        <v>0</v>
      </c>
    </row>
    <row r="240" spans="1:22" ht="29.1" customHeight="1">
      <c r="A240" s="187">
        <v>234</v>
      </c>
      <c r="B240" s="430"/>
      <c r="C240" s="431"/>
      <c r="D240" s="143"/>
      <c r="E240" s="432"/>
      <c r="F240" s="433"/>
      <c r="G240" s="144"/>
      <c r="H240" s="144"/>
      <c r="I240" s="144"/>
      <c r="J240" s="144"/>
      <c r="K240" s="144"/>
      <c r="L240" s="144"/>
      <c r="M240" s="434"/>
      <c r="N240" s="434"/>
      <c r="O240">
        <f t="shared" si="27"/>
        <v>0</v>
      </c>
      <c r="P240">
        <f t="shared" si="28"/>
        <v>0</v>
      </c>
      <c r="Q240">
        <f t="shared" si="29"/>
        <v>0</v>
      </c>
      <c r="R240">
        <f t="shared" si="30"/>
        <v>0</v>
      </c>
      <c r="S240">
        <f t="shared" si="31"/>
        <v>0</v>
      </c>
      <c r="T240">
        <f t="shared" si="32"/>
        <v>0</v>
      </c>
      <c r="U240">
        <f t="shared" si="33"/>
        <v>0</v>
      </c>
      <c r="V240">
        <f t="shared" si="34"/>
        <v>0</v>
      </c>
    </row>
    <row r="241" spans="1:22" ht="29.1" customHeight="1">
      <c r="A241" s="187">
        <v>235</v>
      </c>
      <c r="B241" s="430"/>
      <c r="C241" s="431"/>
      <c r="D241" s="143"/>
      <c r="E241" s="432"/>
      <c r="F241" s="433"/>
      <c r="G241" s="144"/>
      <c r="H241" s="144"/>
      <c r="I241" s="144"/>
      <c r="J241" s="144"/>
      <c r="K241" s="144"/>
      <c r="L241" s="144"/>
      <c r="M241" s="434"/>
      <c r="N241" s="434"/>
      <c r="O241">
        <f t="shared" si="27"/>
        <v>0</v>
      </c>
      <c r="P241">
        <f t="shared" si="28"/>
        <v>0</v>
      </c>
      <c r="Q241">
        <f t="shared" si="29"/>
        <v>0</v>
      </c>
      <c r="R241">
        <f t="shared" si="30"/>
        <v>0</v>
      </c>
      <c r="S241">
        <f t="shared" si="31"/>
        <v>0</v>
      </c>
      <c r="T241">
        <f t="shared" si="32"/>
        <v>0</v>
      </c>
      <c r="U241">
        <f t="shared" si="33"/>
        <v>0</v>
      </c>
      <c r="V241">
        <f t="shared" si="34"/>
        <v>0</v>
      </c>
    </row>
    <row r="242" spans="1:22" ht="29.1" customHeight="1">
      <c r="A242" s="187">
        <v>236</v>
      </c>
      <c r="B242" s="430"/>
      <c r="C242" s="431"/>
      <c r="D242" s="143"/>
      <c r="E242" s="432"/>
      <c r="F242" s="433"/>
      <c r="G242" s="144"/>
      <c r="H242" s="144"/>
      <c r="I242" s="144"/>
      <c r="J242" s="144"/>
      <c r="K242" s="144"/>
      <c r="L242" s="144"/>
      <c r="M242" s="434"/>
      <c r="N242" s="434"/>
      <c r="O242">
        <f t="shared" si="27"/>
        <v>0</v>
      </c>
      <c r="P242">
        <f t="shared" si="28"/>
        <v>0</v>
      </c>
      <c r="Q242">
        <f t="shared" si="29"/>
        <v>0</v>
      </c>
      <c r="R242">
        <f t="shared" si="30"/>
        <v>0</v>
      </c>
      <c r="S242">
        <f t="shared" si="31"/>
        <v>0</v>
      </c>
      <c r="T242">
        <f t="shared" si="32"/>
        <v>0</v>
      </c>
      <c r="U242">
        <f t="shared" si="33"/>
        <v>0</v>
      </c>
      <c r="V242">
        <f t="shared" si="34"/>
        <v>0</v>
      </c>
    </row>
    <row r="243" spans="1:22" ht="29.1" customHeight="1">
      <c r="A243" s="187">
        <v>237</v>
      </c>
      <c r="B243" s="430"/>
      <c r="C243" s="431"/>
      <c r="D243" s="143"/>
      <c r="E243" s="432"/>
      <c r="F243" s="433"/>
      <c r="G243" s="144"/>
      <c r="H243" s="144"/>
      <c r="I243" s="144"/>
      <c r="J243" s="144"/>
      <c r="K243" s="144"/>
      <c r="L243" s="144"/>
      <c r="M243" s="434"/>
      <c r="N243" s="434"/>
      <c r="O243">
        <f t="shared" si="27"/>
        <v>0</v>
      </c>
      <c r="P243">
        <f t="shared" si="28"/>
        <v>0</v>
      </c>
      <c r="Q243">
        <f t="shared" si="29"/>
        <v>0</v>
      </c>
      <c r="R243">
        <f t="shared" si="30"/>
        <v>0</v>
      </c>
      <c r="S243">
        <f t="shared" si="31"/>
        <v>0</v>
      </c>
      <c r="T243">
        <f t="shared" si="32"/>
        <v>0</v>
      </c>
      <c r="U243">
        <f t="shared" si="33"/>
        <v>0</v>
      </c>
      <c r="V243">
        <f t="shared" si="34"/>
        <v>0</v>
      </c>
    </row>
    <row r="244" spans="1:22" ht="29.1" customHeight="1">
      <c r="A244" s="187">
        <v>238</v>
      </c>
      <c r="B244" s="430"/>
      <c r="C244" s="431"/>
      <c r="D244" s="143"/>
      <c r="E244" s="432"/>
      <c r="F244" s="433"/>
      <c r="G244" s="144"/>
      <c r="H244" s="144"/>
      <c r="I244" s="144"/>
      <c r="J244" s="144"/>
      <c r="K244" s="144"/>
      <c r="L244" s="144"/>
      <c r="M244" s="434"/>
      <c r="N244" s="434"/>
      <c r="O244">
        <f t="shared" si="27"/>
        <v>0</v>
      </c>
      <c r="P244">
        <f t="shared" si="28"/>
        <v>0</v>
      </c>
      <c r="Q244">
        <f t="shared" si="29"/>
        <v>0</v>
      </c>
      <c r="R244">
        <f t="shared" si="30"/>
        <v>0</v>
      </c>
      <c r="S244">
        <f t="shared" si="31"/>
        <v>0</v>
      </c>
      <c r="T244">
        <f t="shared" si="32"/>
        <v>0</v>
      </c>
      <c r="U244">
        <f t="shared" si="33"/>
        <v>0</v>
      </c>
      <c r="V244">
        <f t="shared" si="34"/>
        <v>0</v>
      </c>
    </row>
    <row r="245" spans="1:22" ht="29.1" customHeight="1">
      <c r="A245" s="187">
        <v>239</v>
      </c>
      <c r="B245" s="430"/>
      <c r="C245" s="431"/>
      <c r="D245" s="143"/>
      <c r="E245" s="432"/>
      <c r="F245" s="433"/>
      <c r="G245" s="144"/>
      <c r="H245" s="144"/>
      <c r="I245" s="144"/>
      <c r="J245" s="144"/>
      <c r="K245" s="144"/>
      <c r="L245" s="144"/>
      <c r="M245" s="434"/>
      <c r="N245" s="434"/>
      <c r="O245">
        <f t="shared" si="27"/>
        <v>0</v>
      </c>
      <c r="P245">
        <f t="shared" si="28"/>
        <v>0</v>
      </c>
      <c r="Q245">
        <f t="shared" si="29"/>
        <v>0</v>
      </c>
      <c r="R245">
        <f t="shared" si="30"/>
        <v>0</v>
      </c>
      <c r="S245">
        <f t="shared" si="31"/>
        <v>0</v>
      </c>
      <c r="T245">
        <f t="shared" si="32"/>
        <v>0</v>
      </c>
      <c r="U245">
        <f t="shared" si="33"/>
        <v>0</v>
      </c>
      <c r="V245">
        <f t="shared" si="34"/>
        <v>0</v>
      </c>
    </row>
    <row r="246" spans="1:22" ht="29.1" customHeight="1">
      <c r="A246" s="187">
        <v>240</v>
      </c>
      <c r="B246" s="430"/>
      <c r="C246" s="431"/>
      <c r="D246" s="143"/>
      <c r="E246" s="432"/>
      <c r="F246" s="433"/>
      <c r="G246" s="144"/>
      <c r="H246" s="144"/>
      <c r="I246" s="144"/>
      <c r="J246" s="144"/>
      <c r="K246" s="144"/>
      <c r="L246" s="144"/>
      <c r="M246" s="434"/>
      <c r="N246" s="434"/>
      <c r="O246">
        <f t="shared" si="27"/>
        <v>0</v>
      </c>
      <c r="P246">
        <f t="shared" si="28"/>
        <v>0</v>
      </c>
      <c r="Q246">
        <f t="shared" si="29"/>
        <v>0</v>
      </c>
      <c r="R246">
        <f t="shared" si="30"/>
        <v>0</v>
      </c>
      <c r="S246">
        <f t="shared" si="31"/>
        <v>0</v>
      </c>
      <c r="T246">
        <f t="shared" si="32"/>
        <v>0</v>
      </c>
      <c r="U246">
        <f t="shared" si="33"/>
        <v>0</v>
      </c>
      <c r="V246">
        <f t="shared" si="34"/>
        <v>0</v>
      </c>
    </row>
    <row r="247" spans="1:22" ht="29.1" customHeight="1">
      <c r="A247" s="187">
        <v>241</v>
      </c>
      <c r="B247" s="430"/>
      <c r="C247" s="431"/>
      <c r="D247" s="143"/>
      <c r="E247" s="432"/>
      <c r="F247" s="433"/>
      <c r="G247" s="144"/>
      <c r="H247" s="144"/>
      <c r="I247" s="144"/>
      <c r="J247" s="144"/>
      <c r="K247" s="144"/>
      <c r="L247" s="144"/>
      <c r="M247" s="434"/>
      <c r="N247" s="434"/>
      <c r="O247">
        <f t="shared" si="27"/>
        <v>0</v>
      </c>
      <c r="P247">
        <f t="shared" si="28"/>
        <v>0</v>
      </c>
      <c r="Q247">
        <f t="shared" si="29"/>
        <v>0</v>
      </c>
      <c r="R247">
        <f t="shared" si="30"/>
        <v>0</v>
      </c>
      <c r="S247">
        <f t="shared" si="31"/>
        <v>0</v>
      </c>
      <c r="T247">
        <f t="shared" si="32"/>
        <v>0</v>
      </c>
      <c r="U247">
        <f t="shared" si="33"/>
        <v>0</v>
      </c>
      <c r="V247">
        <f t="shared" si="34"/>
        <v>0</v>
      </c>
    </row>
    <row r="248" spans="1:22" ht="29.1" customHeight="1">
      <c r="A248" s="187">
        <v>242</v>
      </c>
      <c r="B248" s="430"/>
      <c r="C248" s="431"/>
      <c r="D248" s="143"/>
      <c r="E248" s="432"/>
      <c r="F248" s="433"/>
      <c r="G248" s="144"/>
      <c r="H248" s="144"/>
      <c r="I248" s="144"/>
      <c r="J248" s="144"/>
      <c r="K248" s="144"/>
      <c r="L248" s="144"/>
      <c r="M248" s="434"/>
      <c r="N248" s="434"/>
      <c r="O248">
        <f t="shared" si="27"/>
        <v>0</v>
      </c>
      <c r="P248">
        <f t="shared" si="28"/>
        <v>0</v>
      </c>
      <c r="Q248">
        <f t="shared" si="29"/>
        <v>0</v>
      </c>
      <c r="R248">
        <f t="shared" si="30"/>
        <v>0</v>
      </c>
      <c r="S248">
        <f t="shared" si="31"/>
        <v>0</v>
      </c>
      <c r="T248">
        <f t="shared" si="32"/>
        <v>0</v>
      </c>
      <c r="U248">
        <f t="shared" si="33"/>
        <v>0</v>
      </c>
      <c r="V248">
        <f t="shared" si="34"/>
        <v>0</v>
      </c>
    </row>
    <row r="249" spans="1:22" ht="29.1" customHeight="1">
      <c r="A249" s="187">
        <v>243</v>
      </c>
      <c r="B249" s="430"/>
      <c r="C249" s="431"/>
      <c r="D249" s="143"/>
      <c r="E249" s="432"/>
      <c r="F249" s="433"/>
      <c r="G249" s="144"/>
      <c r="H249" s="144"/>
      <c r="I249" s="144"/>
      <c r="J249" s="144"/>
      <c r="K249" s="144"/>
      <c r="L249" s="144"/>
      <c r="M249" s="434"/>
      <c r="N249" s="434"/>
      <c r="O249">
        <f t="shared" si="27"/>
        <v>0</v>
      </c>
      <c r="P249">
        <f t="shared" si="28"/>
        <v>0</v>
      </c>
      <c r="Q249">
        <f t="shared" si="29"/>
        <v>0</v>
      </c>
      <c r="R249">
        <f t="shared" si="30"/>
        <v>0</v>
      </c>
      <c r="S249">
        <f t="shared" si="31"/>
        <v>0</v>
      </c>
      <c r="T249">
        <f t="shared" si="32"/>
        <v>0</v>
      </c>
      <c r="U249">
        <f t="shared" si="33"/>
        <v>0</v>
      </c>
      <c r="V249">
        <f t="shared" si="34"/>
        <v>0</v>
      </c>
    </row>
    <row r="250" spans="1:22" ht="29.1" customHeight="1">
      <c r="A250" s="187">
        <v>244</v>
      </c>
      <c r="B250" s="430"/>
      <c r="C250" s="431"/>
      <c r="D250" s="143"/>
      <c r="E250" s="432"/>
      <c r="F250" s="433"/>
      <c r="G250" s="144"/>
      <c r="H250" s="144"/>
      <c r="I250" s="144"/>
      <c r="J250" s="144"/>
      <c r="K250" s="144"/>
      <c r="L250" s="144"/>
      <c r="M250" s="434"/>
      <c r="N250" s="434"/>
      <c r="O250">
        <f t="shared" si="27"/>
        <v>0</v>
      </c>
      <c r="P250">
        <f t="shared" si="28"/>
        <v>0</v>
      </c>
      <c r="Q250">
        <f t="shared" si="29"/>
        <v>0</v>
      </c>
      <c r="R250">
        <f t="shared" si="30"/>
        <v>0</v>
      </c>
      <c r="S250">
        <f t="shared" si="31"/>
        <v>0</v>
      </c>
      <c r="T250">
        <f t="shared" si="32"/>
        <v>0</v>
      </c>
      <c r="U250">
        <f t="shared" si="33"/>
        <v>0</v>
      </c>
      <c r="V250">
        <f t="shared" si="34"/>
        <v>0</v>
      </c>
    </row>
    <row r="251" spans="1:22" ht="29.1" customHeight="1">
      <c r="A251" s="187">
        <v>245</v>
      </c>
      <c r="B251" s="430"/>
      <c r="C251" s="431"/>
      <c r="D251" s="143"/>
      <c r="E251" s="432"/>
      <c r="F251" s="433"/>
      <c r="G251" s="144"/>
      <c r="H251" s="144"/>
      <c r="I251" s="144"/>
      <c r="J251" s="144"/>
      <c r="K251" s="144"/>
      <c r="L251" s="144"/>
      <c r="M251" s="434"/>
      <c r="N251" s="434"/>
      <c r="O251">
        <f t="shared" si="27"/>
        <v>0</v>
      </c>
      <c r="P251">
        <f t="shared" si="28"/>
        <v>0</v>
      </c>
      <c r="Q251">
        <f t="shared" si="29"/>
        <v>0</v>
      </c>
      <c r="R251">
        <f t="shared" si="30"/>
        <v>0</v>
      </c>
      <c r="S251">
        <f t="shared" si="31"/>
        <v>0</v>
      </c>
      <c r="T251">
        <f t="shared" si="32"/>
        <v>0</v>
      </c>
      <c r="U251">
        <f t="shared" si="33"/>
        <v>0</v>
      </c>
      <c r="V251">
        <f t="shared" si="34"/>
        <v>0</v>
      </c>
    </row>
    <row r="252" spans="1:22" ht="29.1" customHeight="1">
      <c r="A252" s="187">
        <v>246</v>
      </c>
      <c r="B252" s="430"/>
      <c r="C252" s="431"/>
      <c r="D252" s="143"/>
      <c r="E252" s="432"/>
      <c r="F252" s="433"/>
      <c r="G252" s="144"/>
      <c r="H252" s="144"/>
      <c r="I252" s="144"/>
      <c r="J252" s="144"/>
      <c r="K252" s="144"/>
      <c r="L252" s="144"/>
      <c r="M252" s="434"/>
      <c r="N252" s="434"/>
      <c r="O252">
        <f t="shared" si="27"/>
        <v>0</v>
      </c>
      <c r="P252">
        <f t="shared" si="28"/>
        <v>0</v>
      </c>
      <c r="Q252">
        <f t="shared" si="29"/>
        <v>0</v>
      </c>
      <c r="R252">
        <f t="shared" si="30"/>
        <v>0</v>
      </c>
      <c r="S252">
        <f t="shared" si="31"/>
        <v>0</v>
      </c>
      <c r="T252">
        <f t="shared" si="32"/>
        <v>0</v>
      </c>
      <c r="U252">
        <f t="shared" si="33"/>
        <v>0</v>
      </c>
      <c r="V252">
        <f t="shared" si="34"/>
        <v>0</v>
      </c>
    </row>
    <row r="253" spans="1:22" ht="29.1" customHeight="1">
      <c r="A253" s="187">
        <v>247</v>
      </c>
      <c r="B253" s="430"/>
      <c r="C253" s="431"/>
      <c r="D253" s="143"/>
      <c r="E253" s="432"/>
      <c r="F253" s="433"/>
      <c r="G253" s="144"/>
      <c r="H253" s="144"/>
      <c r="I253" s="144"/>
      <c r="J253" s="144"/>
      <c r="K253" s="144"/>
      <c r="L253" s="144"/>
      <c r="M253" s="434"/>
      <c r="N253" s="434"/>
      <c r="O253">
        <f t="shared" si="27"/>
        <v>0</v>
      </c>
      <c r="P253">
        <f t="shared" si="28"/>
        <v>0</v>
      </c>
      <c r="Q253">
        <f t="shared" si="29"/>
        <v>0</v>
      </c>
      <c r="R253">
        <f t="shared" si="30"/>
        <v>0</v>
      </c>
      <c r="S253">
        <f t="shared" si="31"/>
        <v>0</v>
      </c>
      <c r="T253">
        <f t="shared" si="32"/>
        <v>0</v>
      </c>
      <c r="U253">
        <f t="shared" si="33"/>
        <v>0</v>
      </c>
      <c r="V253">
        <f t="shared" si="34"/>
        <v>0</v>
      </c>
    </row>
    <row r="254" spans="1:22" ht="29.1" customHeight="1">
      <c r="A254" s="187">
        <v>248</v>
      </c>
      <c r="B254" s="430"/>
      <c r="C254" s="431"/>
      <c r="D254" s="143"/>
      <c r="E254" s="432"/>
      <c r="F254" s="433"/>
      <c r="G254" s="144"/>
      <c r="H254" s="144"/>
      <c r="I254" s="144"/>
      <c r="J254" s="144"/>
      <c r="K254" s="144"/>
      <c r="L254" s="144"/>
      <c r="M254" s="434"/>
      <c r="N254" s="434"/>
      <c r="O254">
        <f t="shared" si="27"/>
        <v>0</v>
      </c>
      <c r="P254">
        <f t="shared" si="28"/>
        <v>0</v>
      </c>
      <c r="Q254">
        <f t="shared" si="29"/>
        <v>0</v>
      </c>
      <c r="R254">
        <f t="shared" si="30"/>
        <v>0</v>
      </c>
      <c r="S254">
        <f t="shared" si="31"/>
        <v>0</v>
      </c>
      <c r="T254">
        <f t="shared" si="32"/>
        <v>0</v>
      </c>
      <c r="U254">
        <f t="shared" si="33"/>
        <v>0</v>
      </c>
      <c r="V254">
        <f t="shared" si="34"/>
        <v>0</v>
      </c>
    </row>
    <row r="255" spans="1:22" ht="29.1" customHeight="1">
      <c r="A255" s="187">
        <v>249</v>
      </c>
      <c r="B255" s="430"/>
      <c r="C255" s="431"/>
      <c r="D255" s="143"/>
      <c r="E255" s="432"/>
      <c r="F255" s="433"/>
      <c r="G255" s="144"/>
      <c r="H255" s="144"/>
      <c r="I255" s="144"/>
      <c r="J255" s="144"/>
      <c r="K255" s="144"/>
      <c r="L255" s="144"/>
      <c r="M255" s="434"/>
      <c r="N255" s="434"/>
      <c r="O255">
        <f t="shared" si="27"/>
        <v>0</v>
      </c>
      <c r="P255">
        <f t="shared" si="28"/>
        <v>0</v>
      </c>
      <c r="Q255">
        <f t="shared" si="29"/>
        <v>0</v>
      </c>
      <c r="R255">
        <f t="shared" si="30"/>
        <v>0</v>
      </c>
      <c r="S255">
        <f t="shared" si="31"/>
        <v>0</v>
      </c>
      <c r="T255">
        <f t="shared" si="32"/>
        <v>0</v>
      </c>
      <c r="U255">
        <f t="shared" si="33"/>
        <v>0</v>
      </c>
      <c r="V255">
        <f t="shared" si="34"/>
        <v>0</v>
      </c>
    </row>
    <row r="256" spans="1:22" ht="29.1" customHeight="1">
      <c r="A256" s="187">
        <v>250</v>
      </c>
      <c r="B256" s="430"/>
      <c r="C256" s="431"/>
      <c r="D256" s="143"/>
      <c r="E256" s="432"/>
      <c r="F256" s="433"/>
      <c r="G256" s="144"/>
      <c r="H256" s="144"/>
      <c r="I256" s="144"/>
      <c r="J256" s="144"/>
      <c r="K256" s="144"/>
      <c r="L256" s="144"/>
      <c r="M256" s="434"/>
      <c r="N256" s="434"/>
      <c r="O256">
        <f t="shared" si="27"/>
        <v>0</v>
      </c>
      <c r="P256">
        <f t="shared" si="28"/>
        <v>0</v>
      </c>
      <c r="Q256">
        <f t="shared" si="29"/>
        <v>0</v>
      </c>
      <c r="R256">
        <f t="shared" si="30"/>
        <v>0</v>
      </c>
      <c r="S256">
        <f t="shared" si="31"/>
        <v>0</v>
      </c>
      <c r="T256">
        <f t="shared" si="32"/>
        <v>0</v>
      </c>
      <c r="U256">
        <f t="shared" si="33"/>
        <v>0</v>
      </c>
      <c r="V256">
        <f t="shared" si="34"/>
        <v>0</v>
      </c>
    </row>
  </sheetData>
  <sheetProtection sheet="1" objects="1" scenarios="1"/>
  <mergeCells count="760">
    <mergeCell ref="B256:C256"/>
    <mergeCell ref="E256:F256"/>
    <mergeCell ref="M256:N256"/>
    <mergeCell ref="B254:C254"/>
    <mergeCell ref="E254:F254"/>
    <mergeCell ref="M254:N254"/>
    <mergeCell ref="B255:C255"/>
    <mergeCell ref="E255:F255"/>
    <mergeCell ref="M255:N255"/>
    <mergeCell ref="B252:C252"/>
    <mergeCell ref="E252:F252"/>
    <mergeCell ref="M252:N252"/>
    <mergeCell ref="B253:C253"/>
    <mergeCell ref="E253:F253"/>
    <mergeCell ref="M253:N253"/>
    <mergeCell ref="B250:C250"/>
    <mergeCell ref="E250:F250"/>
    <mergeCell ref="M250:N250"/>
    <mergeCell ref="B251:C251"/>
    <mergeCell ref="E251:F251"/>
    <mergeCell ref="M251:N251"/>
    <mergeCell ref="B248:C248"/>
    <mergeCell ref="E248:F248"/>
    <mergeCell ref="M248:N248"/>
    <mergeCell ref="B249:C249"/>
    <mergeCell ref="E249:F249"/>
    <mergeCell ref="M249:N249"/>
    <mergeCell ref="B246:C246"/>
    <mergeCell ref="E246:F246"/>
    <mergeCell ref="M246:N246"/>
    <mergeCell ref="B247:C247"/>
    <mergeCell ref="E247:F247"/>
    <mergeCell ref="M247:N247"/>
    <mergeCell ref="B244:C244"/>
    <mergeCell ref="E244:F244"/>
    <mergeCell ref="M244:N244"/>
    <mergeCell ref="B245:C245"/>
    <mergeCell ref="E245:F245"/>
    <mergeCell ref="M245:N245"/>
    <mergeCell ref="B242:C242"/>
    <mergeCell ref="E242:F242"/>
    <mergeCell ref="M242:N242"/>
    <mergeCell ref="B243:C243"/>
    <mergeCell ref="E243:F243"/>
    <mergeCell ref="M243:N243"/>
    <mergeCell ref="B240:C240"/>
    <mergeCell ref="E240:F240"/>
    <mergeCell ref="M240:N240"/>
    <mergeCell ref="B241:C241"/>
    <mergeCell ref="E241:F241"/>
    <mergeCell ref="M241:N241"/>
    <mergeCell ref="B238:C238"/>
    <mergeCell ref="E238:F238"/>
    <mergeCell ref="M238:N238"/>
    <mergeCell ref="B239:C239"/>
    <mergeCell ref="E239:F239"/>
    <mergeCell ref="M239:N239"/>
    <mergeCell ref="B236:C236"/>
    <mergeCell ref="E236:F236"/>
    <mergeCell ref="M236:N236"/>
    <mergeCell ref="B237:C237"/>
    <mergeCell ref="E237:F237"/>
    <mergeCell ref="M237:N237"/>
    <mergeCell ref="B234:C234"/>
    <mergeCell ref="E234:F234"/>
    <mergeCell ref="M234:N234"/>
    <mergeCell ref="B235:C235"/>
    <mergeCell ref="E235:F235"/>
    <mergeCell ref="M235:N235"/>
    <mergeCell ref="B232:C232"/>
    <mergeCell ref="E232:F232"/>
    <mergeCell ref="M232:N232"/>
    <mergeCell ref="B233:C233"/>
    <mergeCell ref="E233:F233"/>
    <mergeCell ref="M233:N233"/>
    <mergeCell ref="B230:C230"/>
    <mergeCell ref="E230:F230"/>
    <mergeCell ref="M230:N230"/>
    <mergeCell ref="B231:C231"/>
    <mergeCell ref="E231:F231"/>
    <mergeCell ref="M231:N231"/>
    <mergeCell ref="B228:C228"/>
    <mergeCell ref="E228:F228"/>
    <mergeCell ref="M228:N228"/>
    <mergeCell ref="B229:C229"/>
    <mergeCell ref="E229:F229"/>
    <mergeCell ref="M229:N229"/>
    <mergeCell ref="B226:C226"/>
    <mergeCell ref="E226:F226"/>
    <mergeCell ref="M226:N226"/>
    <mergeCell ref="B227:C227"/>
    <mergeCell ref="E227:F227"/>
    <mergeCell ref="M227:N227"/>
    <mergeCell ref="B224:C224"/>
    <mergeCell ref="E224:F224"/>
    <mergeCell ref="M224:N224"/>
    <mergeCell ref="B225:C225"/>
    <mergeCell ref="E225:F225"/>
    <mergeCell ref="M225:N225"/>
    <mergeCell ref="B222:C222"/>
    <mergeCell ref="E222:F222"/>
    <mergeCell ref="M222:N222"/>
    <mergeCell ref="B223:C223"/>
    <mergeCell ref="E223:F223"/>
    <mergeCell ref="M223:N223"/>
    <mergeCell ref="B220:C220"/>
    <mergeCell ref="E220:F220"/>
    <mergeCell ref="M220:N220"/>
    <mergeCell ref="B221:C221"/>
    <mergeCell ref="E221:F221"/>
    <mergeCell ref="M221:N221"/>
    <mergeCell ref="B218:C218"/>
    <mergeCell ref="E218:F218"/>
    <mergeCell ref="M218:N218"/>
    <mergeCell ref="B219:C219"/>
    <mergeCell ref="E219:F219"/>
    <mergeCell ref="M219:N219"/>
    <mergeCell ref="B216:C216"/>
    <mergeCell ref="E216:F216"/>
    <mergeCell ref="M216:N216"/>
    <mergeCell ref="B217:C217"/>
    <mergeCell ref="E217:F217"/>
    <mergeCell ref="M217:N217"/>
    <mergeCell ref="B214:C214"/>
    <mergeCell ref="E214:F214"/>
    <mergeCell ref="M214:N214"/>
    <mergeCell ref="B215:C215"/>
    <mergeCell ref="E215:F215"/>
    <mergeCell ref="M215:N215"/>
    <mergeCell ref="B212:C212"/>
    <mergeCell ref="E212:F212"/>
    <mergeCell ref="M212:N212"/>
    <mergeCell ref="B213:C213"/>
    <mergeCell ref="E213:F213"/>
    <mergeCell ref="M213:N213"/>
    <mergeCell ref="B210:C210"/>
    <mergeCell ref="E210:F210"/>
    <mergeCell ref="M210:N210"/>
    <mergeCell ref="B211:C211"/>
    <mergeCell ref="E211:F211"/>
    <mergeCell ref="M211:N211"/>
    <mergeCell ref="B208:C208"/>
    <mergeCell ref="E208:F208"/>
    <mergeCell ref="M208:N208"/>
    <mergeCell ref="B209:C209"/>
    <mergeCell ref="E209:F209"/>
    <mergeCell ref="M209:N209"/>
    <mergeCell ref="B206:C206"/>
    <mergeCell ref="E206:F206"/>
    <mergeCell ref="M206:N206"/>
    <mergeCell ref="B207:C207"/>
    <mergeCell ref="E207:F207"/>
    <mergeCell ref="M207:N207"/>
    <mergeCell ref="B204:C204"/>
    <mergeCell ref="E204:F204"/>
    <mergeCell ref="M204:N204"/>
    <mergeCell ref="B205:C205"/>
    <mergeCell ref="E205:F205"/>
    <mergeCell ref="M205:N205"/>
    <mergeCell ref="B202:C202"/>
    <mergeCell ref="E202:F202"/>
    <mergeCell ref="M202:N202"/>
    <mergeCell ref="B203:C203"/>
    <mergeCell ref="E203:F203"/>
    <mergeCell ref="M203:N203"/>
    <mergeCell ref="B200:C200"/>
    <mergeCell ref="E200:F200"/>
    <mergeCell ref="M200:N200"/>
    <mergeCell ref="B201:C201"/>
    <mergeCell ref="E201:F201"/>
    <mergeCell ref="M201:N201"/>
    <mergeCell ref="B198:C198"/>
    <mergeCell ref="E198:F198"/>
    <mergeCell ref="M198:N198"/>
    <mergeCell ref="B199:C199"/>
    <mergeCell ref="E199:F199"/>
    <mergeCell ref="M199:N199"/>
    <mergeCell ref="B196:C196"/>
    <mergeCell ref="E196:F196"/>
    <mergeCell ref="M196:N196"/>
    <mergeCell ref="B197:C197"/>
    <mergeCell ref="E197:F197"/>
    <mergeCell ref="M197:N197"/>
    <mergeCell ref="B194:C194"/>
    <mergeCell ref="E194:F194"/>
    <mergeCell ref="M194:N194"/>
    <mergeCell ref="B195:C195"/>
    <mergeCell ref="E195:F195"/>
    <mergeCell ref="M195:N195"/>
    <mergeCell ref="B192:C192"/>
    <mergeCell ref="E192:F192"/>
    <mergeCell ref="M192:N192"/>
    <mergeCell ref="B193:C193"/>
    <mergeCell ref="E193:F193"/>
    <mergeCell ref="M193:N193"/>
    <mergeCell ref="B190:C190"/>
    <mergeCell ref="E190:F190"/>
    <mergeCell ref="M190:N190"/>
    <mergeCell ref="B191:C191"/>
    <mergeCell ref="E191:F191"/>
    <mergeCell ref="M191:N191"/>
    <mergeCell ref="B188:C188"/>
    <mergeCell ref="E188:F188"/>
    <mergeCell ref="M188:N188"/>
    <mergeCell ref="B189:C189"/>
    <mergeCell ref="E189:F189"/>
    <mergeCell ref="M189:N189"/>
    <mergeCell ref="B186:C186"/>
    <mergeCell ref="E186:F186"/>
    <mergeCell ref="M186:N186"/>
    <mergeCell ref="B187:C187"/>
    <mergeCell ref="E187:F187"/>
    <mergeCell ref="M187:N187"/>
    <mergeCell ref="B184:C184"/>
    <mergeCell ref="E184:F184"/>
    <mergeCell ref="M184:N184"/>
    <mergeCell ref="B185:C185"/>
    <mergeCell ref="E185:F185"/>
    <mergeCell ref="M185:N185"/>
    <mergeCell ref="B182:C182"/>
    <mergeCell ref="E182:F182"/>
    <mergeCell ref="M182:N182"/>
    <mergeCell ref="B183:C183"/>
    <mergeCell ref="E183:F183"/>
    <mergeCell ref="M183:N183"/>
    <mergeCell ref="B180:C180"/>
    <mergeCell ref="E180:F180"/>
    <mergeCell ref="M180:N180"/>
    <mergeCell ref="B181:C181"/>
    <mergeCell ref="E181:F181"/>
    <mergeCell ref="M181:N181"/>
    <mergeCell ref="B178:C178"/>
    <mergeCell ref="E178:F178"/>
    <mergeCell ref="M178:N178"/>
    <mergeCell ref="B179:C179"/>
    <mergeCell ref="E179:F179"/>
    <mergeCell ref="M179:N179"/>
    <mergeCell ref="B176:C176"/>
    <mergeCell ref="E176:F176"/>
    <mergeCell ref="M176:N176"/>
    <mergeCell ref="B177:C177"/>
    <mergeCell ref="E177:F177"/>
    <mergeCell ref="M177:N177"/>
    <mergeCell ref="B174:C174"/>
    <mergeCell ref="E174:F174"/>
    <mergeCell ref="M174:N174"/>
    <mergeCell ref="B175:C175"/>
    <mergeCell ref="E175:F175"/>
    <mergeCell ref="M175:N175"/>
    <mergeCell ref="B172:C172"/>
    <mergeCell ref="E172:F172"/>
    <mergeCell ref="M172:N172"/>
    <mergeCell ref="B173:C173"/>
    <mergeCell ref="E173:F173"/>
    <mergeCell ref="M173:N173"/>
    <mergeCell ref="B170:C170"/>
    <mergeCell ref="E170:F170"/>
    <mergeCell ref="M170:N170"/>
    <mergeCell ref="B171:C171"/>
    <mergeCell ref="E171:F171"/>
    <mergeCell ref="M171:N171"/>
    <mergeCell ref="B168:C168"/>
    <mergeCell ref="E168:F168"/>
    <mergeCell ref="M168:N168"/>
    <mergeCell ref="B169:C169"/>
    <mergeCell ref="E169:F169"/>
    <mergeCell ref="M169:N169"/>
    <mergeCell ref="B166:C166"/>
    <mergeCell ref="E166:F166"/>
    <mergeCell ref="M166:N166"/>
    <mergeCell ref="B167:C167"/>
    <mergeCell ref="E167:F167"/>
    <mergeCell ref="M167:N167"/>
    <mergeCell ref="B164:C164"/>
    <mergeCell ref="E164:F164"/>
    <mergeCell ref="M164:N164"/>
    <mergeCell ref="B165:C165"/>
    <mergeCell ref="E165:F165"/>
    <mergeCell ref="M165:N165"/>
    <mergeCell ref="B162:C162"/>
    <mergeCell ref="E162:F162"/>
    <mergeCell ref="M162:N162"/>
    <mergeCell ref="B163:C163"/>
    <mergeCell ref="E163:F163"/>
    <mergeCell ref="M163:N163"/>
    <mergeCell ref="B160:C160"/>
    <mergeCell ref="E160:F160"/>
    <mergeCell ref="M160:N160"/>
    <mergeCell ref="B161:C161"/>
    <mergeCell ref="E161:F161"/>
    <mergeCell ref="M161:N161"/>
    <mergeCell ref="B158:C158"/>
    <mergeCell ref="E158:F158"/>
    <mergeCell ref="M158:N158"/>
    <mergeCell ref="B159:C159"/>
    <mergeCell ref="E159:F159"/>
    <mergeCell ref="M159:N159"/>
    <mergeCell ref="B156:C156"/>
    <mergeCell ref="E156:F156"/>
    <mergeCell ref="M156:N156"/>
    <mergeCell ref="B157:C157"/>
    <mergeCell ref="E157:F157"/>
    <mergeCell ref="M157:N157"/>
    <mergeCell ref="B154:C154"/>
    <mergeCell ref="E154:F154"/>
    <mergeCell ref="M154:N154"/>
    <mergeCell ref="B155:C155"/>
    <mergeCell ref="E155:F155"/>
    <mergeCell ref="M155:N155"/>
    <mergeCell ref="B152:C152"/>
    <mergeCell ref="E152:F152"/>
    <mergeCell ref="M152:N152"/>
    <mergeCell ref="B153:C153"/>
    <mergeCell ref="E153:F153"/>
    <mergeCell ref="M153:N153"/>
    <mergeCell ref="B150:C150"/>
    <mergeCell ref="E150:F150"/>
    <mergeCell ref="M150:N150"/>
    <mergeCell ref="B151:C151"/>
    <mergeCell ref="E151:F151"/>
    <mergeCell ref="M151:N151"/>
    <mergeCell ref="B148:C148"/>
    <mergeCell ref="E148:F148"/>
    <mergeCell ref="M148:N148"/>
    <mergeCell ref="B149:C149"/>
    <mergeCell ref="E149:F149"/>
    <mergeCell ref="M149:N149"/>
    <mergeCell ref="B146:C146"/>
    <mergeCell ref="E146:F146"/>
    <mergeCell ref="M146:N146"/>
    <mergeCell ref="B147:C147"/>
    <mergeCell ref="E147:F147"/>
    <mergeCell ref="M147:N147"/>
    <mergeCell ref="B144:C144"/>
    <mergeCell ref="E144:F144"/>
    <mergeCell ref="M144:N144"/>
    <mergeCell ref="B145:C145"/>
    <mergeCell ref="E145:F145"/>
    <mergeCell ref="M145:N145"/>
    <mergeCell ref="B142:C142"/>
    <mergeCell ref="E142:F142"/>
    <mergeCell ref="M142:N142"/>
    <mergeCell ref="B143:C143"/>
    <mergeCell ref="E143:F143"/>
    <mergeCell ref="M143:N143"/>
    <mergeCell ref="B140:C140"/>
    <mergeCell ref="E140:F140"/>
    <mergeCell ref="M140:N140"/>
    <mergeCell ref="B141:C141"/>
    <mergeCell ref="E141:F141"/>
    <mergeCell ref="M141:N141"/>
    <mergeCell ref="B138:C138"/>
    <mergeCell ref="E138:F138"/>
    <mergeCell ref="M138:N138"/>
    <mergeCell ref="B139:C139"/>
    <mergeCell ref="E139:F139"/>
    <mergeCell ref="M139:N139"/>
    <mergeCell ref="B136:C136"/>
    <mergeCell ref="E136:F136"/>
    <mergeCell ref="M136:N136"/>
    <mergeCell ref="B137:C137"/>
    <mergeCell ref="E137:F137"/>
    <mergeCell ref="M137:N137"/>
    <mergeCell ref="B134:C134"/>
    <mergeCell ref="E134:F134"/>
    <mergeCell ref="M134:N134"/>
    <mergeCell ref="B135:C135"/>
    <mergeCell ref="E135:F135"/>
    <mergeCell ref="M135:N135"/>
    <mergeCell ref="B132:C132"/>
    <mergeCell ref="E132:F132"/>
    <mergeCell ref="M132:N132"/>
    <mergeCell ref="B133:C133"/>
    <mergeCell ref="E133:F133"/>
    <mergeCell ref="M133:N133"/>
    <mergeCell ref="B130:C130"/>
    <mergeCell ref="E130:F130"/>
    <mergeCell ref="M130:N130"/>
    <mergeCell ref="B131:C131"/>
    <mergeCell ref="E131:F131"/>
    <mergeCell ref="M131:N131"/>
    <mergeCell ref="B128:C128"/>
    <mergeCell ref="E128:F128"/>
    <mergeCell ref="M128:N128"/>
    <mergeCell ref="B129:C129"/>
    <mergeCell ref="E129:F129"/>
    <mergeCell ref="M129:N129"/>
    <mergeCell ref="B126:C126"/>
    <mergeCell ref="E126:F126"/>
    <mergeCell ref="M126:N126"/>
    <mergeCell ref="B127:C127"/>
    <mergeCell ref="E127:F127"/>
    <mergeCell ref="M127:N127"/>
    <mergeCell ref="B124:C124"/>
    <mergeCell ref="E124:F124"/>
    <mergeCell ref="M124:N124"/>
    <mergeCell ref="B125:C125"/>
    <mergeCell ref="E125:F125"/>
    <mergeCell ref="M125:N125"/>
    <mergeCell ref="B122:C122"/>
    <mergeCell ref="E122:F122"/>
    <mergeCell ref="M122:N122"/>
    <mergeCell ref="B123:C123"/>
    <mergeCell ref="E123:F123"/>
    <mergeCell ref="M123:N123"/>
    <mergeCell ref="B120:C120"/>
    <mergeCell ref="E120:F120"/>
    <mergeCell ref="M120:N120"/>
    <mergeCell ref="B121:C121"/>
    <mergeCell ref="E121:F121"/>
    <mergeCell ref="M121:N121"/>
    <mergeCell ref="B118:C118"/>
    <mergeCell ref="E118:F118"/>
    <mergeCell ref="M118:N118"/>
    <mergeCell ref="B119:C119"/>
    <mergeCell ref="E119:F119"/>
    <mergeCell ref="M119:N119"/>
    <mergeCell ref="B116:C116"/>
    <mergeCell ref="E116:F116"/>
    <mergeCell ref="M116:N116"/>
    <mergeCell ref="B117:C117"/>
    <mergeCell ref="E117:F117"/>
    <mergeCell ref="M117:N117"/>
    <mergeCell ref="B114:C114"/>
    <mergeCell ref="E114:F114"/>
    <mergeCell ref="M114:N114"/>
    <mergeCell ref="B115:C115"/>
    <mergeCell ref="E115:F115"/>
    <mergeCell ref="M115:N115"/>
    <mergeCell ref="B112:C112"/>
    <mergeCell ref="E112:F112"/>
    <mergeCell ref="M112:N112"/>
    <mergeCell ref="B113:C113"/>
    <mergeCell ref="E113:F113"/>
    <mergeCell ref="M113:N113"/>
    <mergeCell ref="B110:C110"/>
    <mergeCell ref="E110:F110"/>
    <mergeCell ref="M110:N110"/>
    <mergeCell ref="B111:C111"/>
    <mergeCell ref="E111:F111"/>
    <mergeCell ref="M111:N111"/>
    <mergeCell ref="B108:C108"/>
    <mergeCell ref="E108:F108"/>
    <mergeCell ref="M108:N108"/>
    <mergeCell ref="B109:C109"/>
    <mergeCell ref="E109:F109"/>
    <mergeCell ref="M109:N109"/>
    <mergeCell ref="B106:C106"/>
    <mergeCell ref="E106:F106"/>
    <mergeCell ref="M106:N106"/>
    <mergeCell ref="B107:C107"/>
    <mergeCell ref="E107:F107"/>
    <mergeCell ref="M107:N107"/>
    <mergeCell ref="B104:C104"/>
    <mergeCell ref="E104:F104"/>
    <mergeCell ref="M104:N104"/>
    <mergeCell ref="B105:C105"/>
    <mergeCell ref="E105:F105"/>
    <mergeCell ref="M105:N105"/>
    <mergeCell ref="B102:C102"/>
    <mergeCell ref="E102:F102"/>
    <mergeCell ref="M102:N102"/>
    <mergeCell ref="B103:C103"/>
    <mergeCell ref="E103:F103"/>
    <mergeCell ref="M103:N103"/>
    <mergeCell ref="B100:C100"/>
    <mergeCell ref="E100:F100"/>
    <mergeCell ref="M100:N100"/>
    <mergeCell ref="B101:C101"/>
    <mergeCell ref="E101:F101"/>
    <mergeCell ref="M101:N101"/>
    <mergeCell ref="B98:C98"/>
    <mergeCell ref="E98:F98"/>
    <mergeCell ref="M98:N98"/>
    <mergeCell ref="B99:C99"/>
    <mergeCell ref="E99:F99"/>
    <mergeCell ref="M99:N99"/>
    <mergeCell ref="B96:C96"/>
    <mergeCell ref="E96:F96"/>
    <mergeCell ref="M96:N96"/>
    <mergeCell ref="B97:C97"/>
    <mergeCell ref="E97:F97"/>
    <mergeCell ref="M97:N97"/>
    <mergeCell ref="B94:C94"/>
    <mergeCell ref="E94:F94"/>
    <mergeCell ref="M94:N94"/>
    <mergeCell ref="B95:C95"/>
    <mergeCell ref="E95:F95"/>
    <mergeCell ref="M95:N95"/>
    <mergeCell ref="B92:C92"/>
    <mergeCell ref="E92:F92"/>
    <mergeCell ref="M92:N92"/>
    <mergeCell ref="B93:C93"/>
    <mergeCell ref="E93:F93"/>
    <mergeCell ref="M93:N93"/>
    <mergeCell ref="B90:C90"/>
    <mergeCell ref="E90:F90"/>
    <mergeCell ref="M90:N90"/>
    <mergeCell ref="B91:C91"/>
    <mergeCell ref="E91:F91"/>
    <mergeCell ref="M91:N91"/>
    <mergeCell ref="B88:C88"/>
    <mergeCell ref="E88:F88"/>
    <mergeCell ref="M88:N88"/>
    <mergeCell ref="B89:C89"/>
    <mergeCell ref="E89:F89"/>
    <mergeCell ref="M89:N89"/>
    <mergeCell ref="B86:C86"/>
    <mergeCell ref="E86:F86"/>
    <mergeCell ref="M86:N86"/>
    <mergeCell ref="B87:C87"/>
    <mergeCell ref="E87:F87"/>
    <mergeCell ref="M87:N87"/>
    <mergeCell ref="B84:C84"/>
    <mergeCell ref="E84:F84"/>
    <mergeCell ref="M84:N84"/>
    <mergeCell ref="B85:C85"/>
    <mergeCell ref="E85:F85"/>
    <mergeCell ref="M85:N85"/>
    <mergeCell ref="B82:C82"/>
    <mergeCell ref="E82:F82"/>
    <mergeCell ref="M82:N82"/>
    <mergeCell ref="B83:C83"/>
    <mergeCell ref="E83:F83"/>
    <mergeCell ref="M83:N83"/>
    <mergeCell ref="B80:C80"/>
    <mergeCell ref="E80:F80"/>
    <mergeCell ref="M80:N80"/>
    <mergeCell ref="B81:C81"/>
    <mergeCell ref="E81:F81"/>
    <mergeCell ref="M81:N81"/>
    <mergeCell ref="B78:C78"/>
    <mergeCell ref="E78:F78"/>
    <mergeCell ref="M78:N78"/>
    <mergeCell ref="B79:C79"/>
    <mergeCell ref="E79:F79"/>
    <mergeCell ref="M79:N79"/>
    <mergeCell ref="B76:C76"/>
    <mergeCell ref="E76:F76"/>
    <mergeCell ref="M76:N76"/>
    <mergeCell ref="B77:C77"/>
    <mergeCell ref="E77:F77"/>
    <mergeCell ref="M77:N77"/>
    <mergeCell ref="B74:C74"/>
    <mergeCell ref="E74:F74"/>
    <mergeCell ref="M74:N74"/>
    <mergeCell ref="B75:C75"/>
    <mergeCell ref="E75:F75"/>
    <mergeCell ref="M75:N75"/>
    <mergeCell ref="B72:C72"/>
    <mergeCell ref="E72:F72"/>
    <mergeCell ref="M72:N72"/>
    <mergeCell ref="B73:C73"/>
    <mergeCell ref="E73:F73"/>
    <mergeCell ref="M73:N73"/>
    <mergeCell ref="B70:C70"/>
    <mergeCell ref="E70:F70"/>
    <mergeCell ref="M70:N70"/>
    <mergeCell ref="B71:C71"/>
    <mergeCell ref="E71:F71"/>
    <mergeCell ref="M71:N71"/>
    <mergeCell ref="B68:C68"/>
    <mergeCell ref="E68:F68"/>
    <mergeCell ref="M68:N68"/>
    <mergeCell ref="B69:C69"/>
    <mergeCell ref="E69:F69"/>
    <mergeCell ref="M69:N69"/>
    <mergeCell ref="B66:C66"/>
    <mergeCell ref="E66:F66"/>
    <mergeCell ref="M66:N66"/>
    <mergeCell ref="B67:C67"/>
    <mergeCell ref="E67:F67"/>
    <mergeCell ref="M67:N67"/>
    <mergeCell ref="B64:C64"/>
    <mergeCell ref="E64:F64"/>
    <mergeCell ref="M64:N64"/>
    <mergeCell ref="B65:C65"/>
    <mergeCell ref="E65:F65"/>
    <mergeCell ref="M65:N65"/>
    <mergeCell ref="B62:C62"/>
    <mergeCell ref="E62:F62"/>
    <mergeCell ref="M62:N62"/>
    <mergeCell ref="B63:C63"/>
    <mergeCell ref="E63:F63"/>
    <mergeCell ref="M63:N63"/>
    <mergeCell ref="B60:C60"/>
    <mergeCell ref="E60:F60"/>
    <mergeCell ref="M60:N60"/>
    <mergeCell ref="B61:C61"/>
    <mergeCell ref="E61:F61"/>
    <mergeCell ref="M61:N61"/>
    <mergeCell ref="B58:C58"/>
    <mergeCell ref="E58:F58"/>
    <mergeCell ref="M58:N58"/>
    <mergeCell ref="B59:C59"/>
    <mergeCell ref="E59:F59"/>
    <mergeCell ref="M59:N59"/>
    <mergeCell ref="B56:C56"/>
    <mergeCell ref="E56:F56"/>
    <mergeCell ref="M56:N56"/>
    <mergeCell ref="B57:C57"/>
    <mergeCell ref="E57:F57"/>
    <mergeCell ref="M57:N57"/>
    <mergeCell ref="B54:C54"/>
    <mergeCell ref="E54:F54"/>
    <mergeCell ref="M54:N54"/>
    <mergeCell ref="B55:C55"/>
    <mergeCell ref="E55:F55"/>
    <mergeCell ref="M55:N55"/>
    <mergeCell ref="B52:C52"/>
    <mergeCell ref="E52:F52"/>
    <mergeCell ref="M52:N52"/>
    <mergeCell ref="B53:C53"/>
    <mergeCell ref="E53:F53"/>
    <mergeCell ref="M53:N53"/>
    <mergeCell ref="B50:C50"/>
    <mergeCell ref="E50:F50"/>
    <mergeCell ref="M50:N50"/>
    <mergeCell ref="B51:C51"/>
    <mergeCell ref="E51:F51"/>
    <mergeCell ref="M51:N51"/>
    <mergeCell ref="B48:C48"/>
    <mergeCell ref="E48:F48"/>
    <mergeCell ref="M48:N48"/>
    <mergeCell ref="B49:C49"/>
    <mergeCell ref="E49:F49"/>
    <mergeCell ref="M49:N49"/>
    <mergeCell ref="B46:C46"/>
    <mergeCell ref="E46:F46"/>
    <mergeCell ref="M46:N46"/>
    <mergeCell ref="B47:C47"/>
    <mergeCell ref="E47:F47"/>
    <mergeCell ref="M47:N47"/>
    <mergeCell ref="B44:C44"/>
    <mergeCell ref="E44:F44"/>
    <mergeCell ref="M44:N44"/>
    <mergeCell ref="B45:C45"/>
    <mergeCell ref="E45:F45"/>
    <mergeCell ref="M45:N45"/>
    <mergeCell ref="B42:C42"/>
    <mergeCell ref="E42:F42"/>
    <mergeCell ref="M42:N42"/>
    <mergeCell ref="B43:C43"/>
    <mergeCell ref="E43:F43"/>
    <mergeCell ref="M43:N43"/>
    <mergeCell ref="B40:C40"/>
    <mergeCell ref="E40:F40"/>
    <mergeCell ref="M40:N40"/>
    <mergeCell ref="B41:C41"/>
    <mergeCell ref="E41:F41"/>
    <mergeCell ref="M41:N41"/>
    <mergeCell ref="B38:C38"/>
    <mergeCell ref="E38:F38"/>
    <mergeCell ref="M38:N38"/>
    <mergeCell ref="B39:C39"/>
    <mergeCell ref="E39:F39"/>
    <mergeCell ref="M39:N39"/>
    <mergeCell ref="B36:C36"/>
    <mergeCell ref="E36:F36"/>
    <mergeCell ref="M36:N36"/>
    <mergeCell ref="B37:C37"/>
    <mergeCell ref="E37:F37"/>
    <mergeCell ref="M37:N37"/>
    <mergeCell ref="B34:C34"/>
    <mergeCell ref="E34:F34"/>
    <mergeCell ref="M34:N34"/>
    <mergeCell ref="B35:C35"/>
    <mergeCell ref="E35:F35"/>
    <mergeCell ref="M35:N35"/>
    <mergeCell ref="B32:C32"/>
    <mergeCell ref="E32:F32"/>
    <mergeCell ref="M32:N32"/>
    <mergeCell ref="B33:C33"/>
    <mergeCell ref="E33:F33"/>
    <mergeCell ref="M33:N33"/>
    <mergeCell ref="B30:C30"/>
    <mergeCell ref="E30:F30"/>
    <mergeCell ref="M30:N30"/>
    <mergeCell ref="B31:C31"/>
    <mergeCell ref="E31:F31"/>
    <mergeCell ref="M31:N31"/>
    <mergeCell ref="B28:C28"/>
    <mergeCell ref="E28:F28"/>
    <mergeCell ref="M28:N28"/>
    <mergeCell ref="B29:C29"/>
    <mergeCell ref="E29:F29"/>
    <mergeCell ref="M29:N29"/>
    <mergeCell ref="B26:C26"/>
    <mergeCell ref="E26:F26"/>
    <mergeCell ref="M26:N26"/>
    <mergeCell ref="B27:C27"/>
    <mergeCell ref="E27:F27"/>
    <mergeCell ref="M27:N27"/>
    <mergeCell ref="B24:C24"/>
    <mergeCell ref="E24:F24"/>
    <mergeCell ref="M24:N24"/>
    <mergeCell ref="B25:C25"/>
    <mergeCell ref="E25:F25"/>
    <mergeCell ref="M25:N25"/>
    <mergeCell ref="B22:C22"/>
    <mergeCell ref="E22:F22"/>
    <mergeCell ref="M22:N22"/>
    <mergeCell ref="B23:C23"/>
    <mergeCell ref="E23:F23"/>
    <mergeCell ref="M23:N23"/>
    <mergeCell ref="B20:C20"/>
    <mergeCell ref="E20:F20"/>
    <mergeCell ref="M20:N20"/>
    <mergeCell ref="B21:C21"/>
    <mergeCell ref="E21:F21"/>
    <mergeCell ref="M21:N21"/>
    <mergeCell ref="B18:C18"/>
    <mergeCell ref="E18:F18"/>
    <mergeCell ref="M18:N18"/>
    <mergeCell ref="B19:C19"/>
    <mergeCell ref="E19:F19"/>
    <mergeCell ref="M19:N19"/>
    <mergeCell ref="B16:C16"/>
    <mergeCell ref="E16:F16"/>
    <mergeCell ref="M16:N16"/>
    <mergeCell ref="B17:C17"/>
    <mergeCell ref="E17:F17"/>
    <mergeCell ref="M17:N17"/>
    <mergeCell ref="B14:C14"/>
    <mergeCell ref="E14:F14"/>
    <mergeCell ref="M14:N14"/>
    <mergeCell ref="B15:C15"/>
    <mergeCell ref="E15:F15"/>
    <mergeCell ref="M15:N15"/>
    <mergeCell ref="B12:C12"/>
    <mergeCell ref="E12:F12"/>
    <mergeCell ref="M12:N12"/>
    <mergeCell ref="B13:C13"/>
    <mergeCell ref="E13:F13"/>
    <mergeCell ref="M13:N13"/>
    <mergeCell ref="B10:C10"/>
    <mergeCell ref="E10:F10"/>
    <mergeCell ref="M10:N10"/>
    <mergeCell ref="B11:C11"/>
    <mergeCell ref="E11:F11"/>
    <mergeCell ref="M11:N11"/>
    <mergeCell ref="B9:C9"/>
    <mergeCell ref="E9:F9"/>
    <mergeCell ref="M9:N9"/>
    <mergeCell ref="AH5:AN5"/>
    <mergeCell ref="B6:C6"/>
    <mergeCell ref="E6:F6"/>
    <mergeCell ref="M6:N6"/>
    <mergeCell ref="B7:C7"/>
    <mergeCell ref="E7:F7"/>
    <mergeCell ref="M7:N7"/>
    <mergeCell ref="A2:C4"/>
    <mergeCell ref="D2:E2"/>
    <mergeCell ref="G2:N2"/>
    <mergeCell ref="D3:E4"/>
    <mergeCell ref="F3:F4"/>
    <mergeCell ref="AA5:AG5"/>
    <mergeCell ref="B8:C8"/>
    <mergeCell ref="E8:F8"/>
    <mergeCell ref="M8:N8"/>
  </mergeCells>
  <phoneticPr fontId="1"/>
  <conditionalFormatting sqref="G2">
    <cfRule type="containsBlanks" dxfId="15" priority="2">
      <formula>LEN(TRIM(G2))=0</formula>
    </cfRule>
  </conditionalFormatting>
  <conditionalFormatting sqref="H3 J3:J4 L3:L4">
    <cfRule type="containsBlanks" dxfId="14" priority="1">
      <formula>LEN(TRIM(H3))=0</formula>
    </cfRule>
  </conditionalFormatting>
  <dataValidations count="2">
    <dataValidation type="list" allowBlank="1" showInputMessage="1" showErrorMessage="1" sqref="G7:L256" xr:uid="{7F9FF9DB-415E-4D97-B4F9-26D151ABE8E3}">
      <formula1>$R$3</formula1>
    </dataValidation>
    <dataValidation type="list" allowBlank="1" showInputMessage="1" showErrorMessage="1" sqref="E7:E256" xr:uid="{1408109A-F2CD-434D-95EB-D90285986621}">
      <formula1>$Y$3:$Y$9</formula1>
    </dataValidation>
  </dataValidations>
  <pageMargins left="0.7" right="0.7" top="0.75" bottom="0.75" header="0.3" footer="0.3"/>
  <pageSetup paperSize="9" scale="45" orientation="portrait" r:id="rId1"/>
  <rowBreaks count="4" manualBreakCount="4">
    <brk id="56" max="13" man="1"/>
    <brk id="106" max="13" man="1"/>
    <brk id="156" max="13" man="1"/>
    <brk id="206"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54EF-DB09-4C25-BC2E-911A2BE2A130}">
  <sheetPr>
    <tabColor rgb="FFFFFF00"/>
  </sheetPr>
  <dimension ref="A2:AN256"/>
  <sheetViews>
    <sheetView view="pageBreakPreview" zoomScale="68" zoomScaleNormal="100" zoomScaleSheetLayoutView="100" workbookViewId="0">
      <pane ySplit="6" topLeftCell="A7" activePane="bottomLeft" state="frozen"/>
      <selection pane="bottomLeft" activeCell="G6" sqref="G6:H6 H3 J3:J4 L3:L4"/>
    </sheetView>
  </sheetViews>
  <sheetFormatPr defaultRowHeight="18.75"/>
  <cols>
    <col min="1" max="1" width="7.625" customWidth="1"/>
    <col min="2" max="4" width="10.625" customWidth="1"/>
    <col min="5" max="6" width="10.125" customWidth="1"/>
    <col min="7" max="14" width="9.125" customWidth="1"/>
    <col min="15" max="15" width="5" customWidth="1"/>
    <col min="16" max="16" width="4.875" customWidth="1"/>
    <col min="17" max="18" width="5" customWidth="1"/>
    <col min="19" max="22" width="6.75" customWidth="1"/>
    <col min="23" max="41" width="9" customWidth="1"/>
  </cols>
  <sheetData>
    <row r="2" spans="1:40" ht="34.5" customHeight="1">
      <c r="A2" s="412" t="s">
        <v>183</v>
      </c>
      <c r="B2" s="413"/>
      <c r="C2" s="414"/>
      <c r="D2" s="421" t="s">
        <v>0</v>
      </c>
      <c r="E2" s="421"/>
      <c r="F2" s="9" t="s">
        <v>2</v>
      </c>
      <c r="G2" s="422" t="s">
        <v>204</v>
      </c>
      <c r="H2" s="423"/>
      <c r="I2" s="423"/>
      <c r="J2" s="423"/>
      <c r="K2" s="423"/>
      <c r="L2" s="423"/>
      <c r="M2" s="423"/>
      <c r="N2" s="424"/>
      <c r="Q2" s="5"/>
    </row>
    <row r="3" spans="1:40" ht="24.95" customHeight="1">
      <c r="A3" s="415"/>
      <c r="B3" s="416"/>
      <c r="C3" s="417"/>
      <c r="D3" s="438" t="s">
        <v>12</v>
      </c>
      <c r="E3" s="438"/>
      <c r="F3" s="426" t="s">
        <v>3</v>
      </c>
      <c r="G3" s="17" t="s">
        <v>1</v>
      </c>
      <c r="H3" s="140"/>
      <c r="I3" s="18" t="s">
        <v>7</v>
      </c>
      <c r="J3" s="140"/>
      <c r="K3" s="19" t="s">
        <v>4</v>
      </c>
      <c r="L3" s="142"/>
      <c r="M3" s="19" t="s">
        <v>5</v>
      </c>
      <c r="N3" s="20" t="str">
        <f>IF(OR(H3=0,J3=0,L3=0),"",DATE(H3+2018,J3,L3))</f>
        <v/>
      </c>
      <c r="O3" s="10"/>
      <c r="R3" t="s">
        <v>17</v>
      </c>
      <c r="Y3" t="s">
        <v>24</v>
      </c>
    </row>
    <row r="4" spans="1:40" ht="25.5" customHeight="1" thickBot="1">
      <c r="A4" s="418"/>
      <c r="B4" s="419"/>
      <c r="C4" s="420"/>
      <c r="D4" s="438"/>
      <c r="E4" s="438"/>
      <c r="F4" s="426"/>
      <c r="G4" s="12"/>
      <c r="H4" s="13"/>
      <c r="I4" s="13" t="s">
        <v>6</v>
      </c>
      <c r="J4" s="141"/>
      <c r="K4" s="13" t="s">
        <v>4</v>
      </c>
      <c r="L4" s="141"/>
      <c r="M4" s="13" t="s">
        <v>5</v>
      </c>
      <c r="N4" s="21" t="str">
        <f>IF(OR(H3=0,J4=0,L4=0),"",DATE(H3+2018,J4,L4))</f>
        <v/>
      </c>
      <c r="O4" s="10"/>
      <c r="Y4" t="s">
        <v>25</v>
      </c>
    </row>
    <row r="5" spans="1:40" ht="19.5" thickBot="1">
      <c r="A5" s="1"/>
      <c r="B5" s="1"/>
      <c r="C5" s="1"/>
      <c r="D5" s="1"/>
      <c r="E5" s="1"/>
      <c r="F5" s="1"/>
      <c r="G5" s="3"/>
      <c r="H5" s="3"/>
      <c r="I5" s="3"/>
      <c r="J5" s="3"/>
      <c r="K5" s="3"/>
      <c r="L5" s="3"/>
      <c r="M5" s="4"/>
      <c r="N5" s="3"/>
      <c r="Y5" t="s">
        <v>26</v>
      </c>
      <c r="AA5" s="427" t="s">
        <v>37</v>
      </c>
      <c r="AB5" s="428"/>
      <c r="AC5" s="428"/>
      <c r="AD5" s="428"/>
      <c r="AE5" s="428"/>
      <c r="AF5" s="428"/>
      <c r="AG5" s="429"/>
      <c r="AH5" s="427" t="s">
        <v>36</v>
      </c>
      <c r="AI5" s="428"/>
      <c r="AJ5" s="428"/>
      <c r="AK5" s="428"/>
      <c r="AL5" s="428"/>
      <c r="AM5" s="428"/>
      <c r="AN5" s="429"/>
    </row>
    <row r="6" spans="1:40">
      <c r="A6" s="187" t="s">
        <v>8</v>
      </c>
      <c r="B6" s="435" t="s">
        <v>9</v>
      </c>
      <c r="C6" s="436"/>
      <c r="D6" s="187" t="s">
        <v>13</v>
      </c>
      <c r="E6" s="435" t="s">
        <v>38</v>
      </c>
      <c r="F6" s="436"/>
      <c r="G6" s="15" t="str">
        <f>IF(COLUMN(G6)-COLUMN($G$6)+DATE($H$3+2018,$J$3,$L$3)&lt;=DATE($H$3+2018,$J$4,$L$4-1), COLUMN(G6)-COLUMN($G$6)+DATE($H$3+2018,$J$3,$L$3), "")</f>
        <v/>
      </c>
      <c r="H6" s="15" t="str">
        <f>IF(COLUMN(H6)-COLUMN($G$6)+DATE($H$3+2018,$J$3,$L$3)&lt;=DATE($H$3+2018,$J$4,$L$4-1), COLUMN(H6)-COLUMN($G$6)+DATE($H$3+2018,$J$3,$L$3), "")</f>
        <v/>
      </c>
      <c r="I6" s="15" t="str">
        <f t="shared" ref="I6:L6" si="0">IF(COLUMN(I6)-COLUMN($G$6)+DATE($H$3+2018,$J$3,$L$3)&lt;=DATE($H$3+2018,$J$4,$L$4-1), COLUMN(I6)-COLUMN($G$6)+DATE($H$3+2018,$J$3,$L$3), "")</f>
        <v/>
      </c>
      <c r="J6" s="15" t="str">
        <f t="shared" si="0"/>
        <v/>
      </c>
      <c r="K6" s="15" t="str">
        <f t="shared" si="0"/>
        <v/>
      </c>
      <c r="L6" s="15" t="str">
        <f t="shared" si="0"/>
        <v/>
      </c>
      <c r="M6" s="437" t="s">
        <v>10</v>
      </c>
      <c r="N6" s="437"/>
      <c r="P6" t="s">
        <v>29</v>
      </c>
      <c r="Q6" t="s">
        <v>25</v>
      </c>
      <c r="R6" t="s">
        <v>26</v>
      </c>
      <c r="S6" t="s">
        <v>27</v>
      </c>
      <c r="T6" t="s">
        <v>28</v>
      </c>
      <c r="U6" t="s">
        <v>15</v>
      </c>
      <c r="V6" t="s">
        <v>16</v>
      </c>
      <c r="Y6" t="s">
        <v>27</v>
      </c>
      <c r="AA6" s="32"/>
      <c r="AB6" s="28" t="str">
        <f t="shared" ref="AB6:AG6" si="1">G6</f>
        <v/>
      </c>
      <c r="AC6" s="28" t="str">
        <f t="shared" si="1"/>
        <v/>
      </c>
      <c r="AD6" s="28" t="str">
        <f t="shared" si="1"/>
        <v/>
      </c>
      <c r="AE6" s="28" t="str">
        <f t="shared" si="1"/>
        <v/>
      </c>
      <c r="AF6" s="28" t="str">
        <f t="shared" si="1"/>
        <v/>
      </c>
      <c r="AG6" s="33" t="str">
        <f t="shared" si="1"/>
        <v/>
      </c>
      <c r="AH6" s="29"/>
      <c r="AI6" s="16" t="s">
        <v>18</v>
      </c>
      <c r="AJ6" s="16" t="s">
        <v>19</v>
      </c>
      <c r="AK6" s="16" t="s">
        <v>20</v>
      </c>
      <c r="AL6" s="16" t="s">
        <v>21</v>
      </c>
      <c r="AM6" s="16" t="s">
        <v>22</v>
      </c>
      <c r="AN6" s="27" t="s">
        <v>23</v>
      </c>
    </row>
    <row r="7" spans="1:40" ht="29.1" customHeight="1">
      <c r="A7" s="187">
        <v>1</v>
      </c>
      <c r="B7" s="430"/>
      <c r="C7" s="431"/>
      <c r="D7" s="143"/>
      <c r="E7" s="432"/>
      <c r="F7" s="433"/>
      <c r="G7" s="144"/>
      <c r="H7" s="144"/>
      <c r="I7" s="144"/>
      <c r="J7" s="144"/>
      <c r="K7" s="144"/>
      <c r="L7" s="144"/>
      <c r="M7" s="434"/>
      <c r="N7" s="434"/>
      <c r="O7">
        <f t="shared" ref="O7:O70" si="2">COUNTIF(G7:L7,"〇")</f>
        <v>0</v>
      </c>
      <c r="P7">
        <f t="shared" ref="P7:P70" si="3">IF(E7="年少未満",O7,0)</f>
        <v>0</v>
      </c>
      <c r="Q7">
        <f t="shared" ref="Q7:Q70" si="4">IF(E7="年少～年長",O7,0)</f>
        <v>0</v>
      </c>
      <c r="R7">
        <f t="shared" ref="R7:R70" si="5">IF(E7="小学生",O7,0)</f>
        <v>0</v>
      </c>
      <c r="S7">
        <f t="shared" ref="S7:S70" si="6">IF(E7="中学生",O7,0)</f>
        <v>0</v>
      </c>
      <c r="T7">
        <f t="shared" ref="T7:T70" si="7">IF(E7="高校生",O7,0)</f>
        <v>0</v>
      </c>
      <c r="U7">
        <f t="shared" ref="U7:U70" si="8">IF(E7="学生",O7,0)</f>
        <v>0</v>
      </c>
      <c r="V7">
        <f t="shared" ref="V7:V70" si="9">IF(E7="大人",O7,0)</f>
        <v>0</v>
      </c>
      <c r="Y7" t="s">
        <v>28</v>
      </c>
      <c r="AA7" s="22" t="s">
        <v>29</v>
      </c>
      <c r="AB7" s="6">
        <f>COUNTIFS(G7:G256, "〇", E7:E256, "年少未満")</f>
        <v>0</v>
      </c>
      <c r="AC7" s="6">
        <f>COUNTIFS(H7:H256, "〇", E7:E256, "年少未満")</f>
        <v>0</v>
      </c>
      <c r="AD7" s="6">
        <f>COUNTIFS(I7:I256, "〇", E7:E256, "年少未満")</f>
        <v>0</v>
      </c>
      <c r="AE7" s="6">
        <f>COUNTIFS(J7:J256, "〇", E7:E256, "年少未満")</f>
        <v>0</v>
      </c>
      <c r="AF7" s="6">
        <f>COUNTIFS(K7:K256, "〇", E7:E256, "年少未満")</f>
        <v>0</v>
      </c>
      <c r="AG7" s="34">
        <f>COUNTIFS(L7:L256, "〇", E7:E256, "年少未満")</f>
        <v>0</v>
      </c>
      <c r="AH7" s="30" t="s">
        <v>29</v>
      </c>
      <c r="AI7" s="6">
        <f>COUNTIF(P7:P256,1)</f>
        <v>0</v>
      </c>
      <c r="AJ7" s="6">
        <f>COUNTIF(P7:P256,2)</f>
        <v>0</v>
      </c>
      <c r="AK7" s="6">
        <f>COUNTIF(P7:P256,3)</f>
        <v>0</v>
      </c>
      <c r="AL7" s="6">
        <f>COUNTIF(P7:P256,4)</f>
        <v>0</v>
      </c>
      <c r="AM7" s="6">
        <f>COUNTIF(P7:P256,5)</f>
        <v>0</v>
      </c>
      <c r="AN7" s="23">
        <f>COUNTIF(P7:P256,6)</f>
        <v>0</v>
      </c>
    </row>
    <row r="8" spans="1:40" ht="29.1" customHeight="1">
      <c r="A8" s="187">
        <v>2</v>
      </c>
      <c r="B8" s="430"/>
      <c r="C8" s="431"/>
      <c r="D8" s="143"/>
      <c r="E8" s="432"/>
      <c r="F8" s="433"/>
      <c r="G8" s="144"/>
      <c r="H8" s="144"/>
      <c r="I8" s="144"/>
      <c r="J8" s="144"/>
      <c r="K8" s="144"/>
      <c r="L8" s="144"/>
      <c r="M8" s="434"/>
      <c r="N8" s="434"/>
      <c r="O8">
        <f t="shared" si="2"/>
        <v>0</v>
      </c>
      <c r="P8">
        <f>IF(E8="年少未満",O8,0)</f>
        <v>0</v>
      </c>
      <c r="Q8">
        <f>IF(E8="年少～年長",O8,0)</f>
        <v>0</v>
      </c>
      <c r="R8">
        <f>IF(E8="小学生",O8,0)</f>
        <v>0</v>
      </c>
      <c r="S8">
        <f>IF(E8="中学生",O8,0)</f>
        <v>0</v>
      </c>
      <c r="T8">
        <f>IF(E8="高校生",O8,0)</f>
        <v>0</v>
      </c>
      <c r="U8">
        <f>IF(E8="学生",O8,0)</f>
        <v>0</v>
      </c>
      <c r="V8">
        <f>IF(E8="大人",O8,0)</f>
        <v>0</v>
      </c>
      <c r="Y8" t="s">
        <v>15</v>
      </c>
      <c r="AA8" s="36" t="s">
        <v>25</v>
      </c>
      <c r="AB8" s="6">
        <f>COUNTIFS(G7:G256, "〇", E7:E256, "年少～年長")</f>
        <v>0</v>
      </c>
      <c r="AC8" s="6">
        <f>COUNTIFS(H7:H256, "〇", E7:E256, "年少～年長")</f>
        <v>0</v>
      </c>
      <c r="AD8" s="6">
        <f>COUNTIFS(I7:I256, "〇", E7:E256, "年少～年長")</f>
        <v>0</v>
      </c>
      <c r="AE8" s="6">
        <f>COUNTIFS(J7:J256, "〇", E7:E256, "年少～年長")</f>
        <v>0</v>
      </c>
      <c r="AF8" s="6">
        <f>COUNTIFS(K7:K256, "〇", E7:E256, "年少～年長")</f>
        <v>0</v>
      </c>
      <c r="AG8" s="34">
        <f>COUNTIFS(L7:L256, "〇", E7:E256, "年少～年長")</f>
        <v>0</v>
      </c>
      <c r="AH8" s="30" t="s">
        <v>25</v>
      </c>
      <c r="AI8" s="6">
        <f>COUNTIF(Q7:Q256,1)</f>
        <v>0</v>
      </c>
      <c r="AJ8" s="6">
        <f>COUNTIF(Q7:Q256,2)</f>
        <v>0</v>
      </c>
      <c r="AK8" s="6">
        <f>COUNTIF(Q7:Q256,3)</f>
        <v>0</v>
      </c>
      <c r="AL8" s="6">
        <f>COUNTIF(Q7:Q256,4)</f>
        <v>0</v>
      </c>
      <c r="AM8" s="6">
        <f>COUNTIF(Q7:Q256,5)</f>
        <v>0</v>
      </c>
      <c r="AN8" s="23">
        <f>COUNTIF(Q7:Q256,6)</f>
        <v>0</v>
      </c>
    </row>
    <row r="9" spans="1:40" ht="29.1" customHeight="1">
      <c r="A9" s="187">
        <v>3</v>
      </c>
      <c r="B9" s="430"/>
      <c r="C9" s="431"/>
      <c r="D9" s="143"/>
      <c r="E9" s="432"/>
      <c r="F9" s="433"/>
      <c r="G9" s="144"/>
      <c r="H9" s="144"/>
      <c r="I9" s="144"/>
      <c r="J9" s="144"/>
      <c r="K9" s="144"/>
      <c r="L9" s="144"/>
      <c r="M9" s="434"/>
      <c r="N9" s="434"/>
      <c r="O9">
        <f t="shared" si="2"/>
        <v>0</v>
      </c>
      <c r="P9">
        <f>IF(E9="年少未満",O9,0)</f>
        <v>0</v>
      </c>
      <c r="Q9">
        <f>IF(E9="年少～年長",O9,0)</f>
        <v>0</v>
      </c>
      <c r="R9">
        <f>IF(E9="小学生",O9,0)</f>
        <v>0</v>
      </c>
      <c r="S9">
        <f>IF(E9="中学生",O9,0)</f>
        <v>0</v>
      </c>
      <c r="T9">
        <f>IF(E9="高校生",O9,0)</f>
        <v>0</v>
      </c>
      <c r="U9">
        <f>IF(E9="学生",O9,0)</f>
        <v>0</v>
      </c>
      <c r="V9">
        <f>IF(E9="大人",O9,0)</f>
        <v>0</v>
      </c>
      <c r="Y9" t="s">
        <v>16</v>
      </c>
      <c r="AA9" s="22" t="s">
        <v>26</v>
      </c>
      <c r="AB9" s="6">
        <f>COUNTIFS(G7:G256, "〇", E7:E256, "小学生")</f>
        <v>0</v>
      </c>
      <c r="AC9" s="6">
        <f>COUNTIFS(H7:H256, "〇", E7:E256, "小学生")</f>
        <v>0</v>
      </c>
      <c r="AD9" s="6">
        <f>COUNTIFS(I7:I256, "〇", E7:E256, "小学生")</f>
        <v>0</v>
      </c>
      <c r="AE9" s="6">
        <f>COUNTIFS(J7:J256, "〇", E7:E256, "小学生")</f>
        <v>0</v>
      </c>
      <c r="AF9" s="6">
        <f>COUNTIFS(K7:K256, "〇", E7:E256, "小学生")</f>
        <v>0</v>
      </c>
      <c r="AG9" s="34">
        <f>COUNTIFS(L7:L256, "〇", E7:E256, "小学生")</f>
        <v>0</v>
      </c>
      <c r="AH9" s="30" t="s">
        <v>26</v>
      </c>
      <c r="AI9" s="6">
        <f>COUNTIF(R7:R256,1)</f>
        <v>0</v>
      </c>
      <c r="AJ9" s="6">
        <f>COUNTIF(R7:R256,2)</f>
        <v>0</v>
      </c>
      <c r="AK9" s="6">
        <f>COUNTIF(R7:R256,3)</f>
        <v>0</v>
      </c>
      <c r="AL9" s="6">
        <f>COUNTIF(R7:R256,4)</f>
        <v>0</v>
      </c>
      <c r="AM9" s="6">
        <f>COUNTIF(R7:R256,5)</f>
        <v>0</v>
      </c>
      <c r="AN9" s="23">
        <f>COUNTIF(R7:R256,6)</f>
        <v>0</v>
      </c>
    </row>
    <row r="10" spans="1:40" ht="29.1" customHeight="1">
      <c r="A10" s="187">
        <v>4</v>
      </c>
      <c r="B10" s="430"/>
      <c r="C10" s="431"/>
      <c r="D10" s="143"/>
      <c r="E10" s="432"/>
      <c r="F10" s="433"/>
      <c r="G10" s="144"/>
      <c r="H10" s="144"/>
      <c r="I10" s="144"/>
      <c r="J10" s="144"/>
      <c r="K10" s="144"/>
      <c r="L10" s="144"/>
      <c r="M10" s="434"/>
      <c r="N10" s="434"/>
      <c r="O10">
        <f t="shared" si="2"/>
        <v>0</v>
      </c>
      <c r="P10">
        <f t="shared" si="3"/>
        <v>0</v>
      </c>
      <c r="Q10">
        <f t="shared" si="4"/>
        <v>0</v>
      </c>
      <c r="R10">
        <f t="shared" si="5"/>
        <v>0</v>
      </c>
      <c r="S10">
        <f t="shared" si="6"/>
        <v>0</v>
      </c>
      <c r="T10">
        <f t="shared" si="7"/>
        <v>0</v>
      </c>
      <c r="U10">
        <f t="shared" si="8"/>
        <v>0</v>
      </c>
      <c r="V10">
        <f t="shared" si="9"/>
        <v>0</v>
      </c>
      <c r="AA10" s="22" t="s">
        <v>27</v>
      </c>
      <c r="AB10" s="6">
        <f>COUNTIFS(G7:G256, "〇", E7:E256, "中学生")</f>
        <v>0</v>
      </c>
      <c r="AC10" s="6">
        <f>COUNTIFS(H7:H256, "〇", E7:E256, "中学生")</f>
        <v>0</v>
      </c>
      <c r="AD10" s="6">
        <f>COUNTIFS(I7:I256, "〇", E7:E256, "中学生")</f>
        <v>0</v>
      </c>
      <c r="AE10" s="6">
        <f>COUNTIFS(J7:J256, "〇", E7:E256, "中学生")</f>
        <v>0</v>
      </c>
      <c r="AF10" s="6">
        <f>COUNTIFS(K7:K256, "〇", E7:E256, "中学生")</f>
        <v>0</v>
      </c>
      <c r="AG10" s="34">
        <f>COUNTIFS(L7:L256, "〇", E7:E256, "中学生")</f>
        <v>0</v>
      </c>
      <c r="AH10" s="30" t="s">
        <v>27</v>
      </c>
      <c r="AI10" s="6">
        <f>COUNTIF(S7:S256,1)</f>
        <v>0</v>
      </c>
      <c r="AJ10" s="6">
        <f>COUNTIF(S7:S256,2)</f>
        <v>0</v>
      </c>
      <c r="AK10" s="6">
        <f>COUNTIF(S7:S256,3)</f>
        <v>0</v>
      </c>
      <c r="AL10" s="6">
        <f>COUNTIF(S7:S256,4)</f>
        <v>0</v>
      </c>
      <c r="AM10" s="6">
        <f>COUNTIF(S7:S256,5)</f>
        <v>0</v>
      </c>
      <c r="AN10" s="23">
        <f>COUNTIF(S7:S256,6)</f>
        <v>0</v>
      </c>
    </row>
    <row r="11" spans="1:40" ht="29.1" customHeight="1">
      <c r="A11" s="187">
        <v>5</v>
      </c>
      <c r="B11" s="430"/>
      <c r="C11" s="431"/>
      <c r="D11" s="143"/>
      <c r="E11" s="432"/>
      <c r="F11" s="433"/>
      <c r="G11" s="144"/>
      <c r="H11" s="144"/>
      <c r="I11" s="144"/>
      <c r="J11" s="144"/>
      <c r="K11" s="144"/>
      <c r="L11" s="144"/>
      <c r="M11" s="434"/>
      <c r="N11" s="434"/>
      <c r="O11">
        <f t="shared" si="2"/>
        <v>0</v>
      </c>
      <c r="P11">
        <f t="shared" si="3"/>
        <v>0</v>
      </c>
      <c r="Q11">
        <f t="shared" si="4"/>
        <v>0</v>
      </c>
      <c r="R11">
        <f t="shared" si="5"/>
        <v>0</v>
      </c>
      <c r="S11">
        <f t="shared" si="6"/>
        <v>0</v>
      </c>
      <c r="T11">
        <f t="shared" si="7"/>
        <v>0</v>
      </c>
      <c r="U11">
        <f t="shared" si="8"/>
        <v>0</v>
      </c>
      <c r="V11">
        <f t="shared" si="9"/>
        <v>0</v>
      </c>
      <c r="AA11" s="22" t="s">
        <v>28</v>
      </c>
      <c r="AB11" s="6">
        <f>COUNTIFS(G7:G256, "〇", E7:E256, "高校生")</f>
        <v>0</v>
      </c>
      <c r="AC11" s="6">
        <f>COUNTIFS(H7:H256, "〇", E7:E256, "高校生")</f>
        <v>0</v>
      </c>
      <c r="AD11" s="6">
        <f>COUNTIFS(I7:I256, "〇", E7:E256, "高校生")</f>
        <v>0</v>
      </c>
      <c r="AE11" s="6">
        <f>COUNTIFS(J7:J256, "〇", E7:E256, "高校生")</f>
        <v>0</v>
      </c>
      <c r="AF11" s="6">
        <f>COUNTIFS(K7:K256, "〇", E7:E256, "高校生")</f>
        <v>0</v>
      </c>
      <c r="AG11" s="34">
        <f>COUNTIFS(L7:L256, "〇", E7:E256, "高校生")</f>
        <v>0</v>
      </c>
      <c r="AH11" s="30" t="s">
        <v>28</v>
      </c>
      <c r="AI11" s="6">
        <f>COUNTIF(T7:T256,1)</f>
        <v>0</v>
      </c>
      <c r="AJ11" s="6">
        <f>COUNTIF(T7:T256,2)</f>
        <v>0</v>
      </c>
      <c r="AK11" s="6">
        <f>COUNTIF(T7:T256,3)</f>
        <v>0</v>
      </c>
      <c r="AL11" s="6">
        <f>COUNTIF(T7:T256,4)</f>
        <v>0</v>
      </c>
      <c r="AM11" s="6">
        <f>COUNTIF(T7:T256,5)</f>
        <v>0</v>
      </c>
      <c r="AN11" s="23">
        <f>COUNTIF(T7:T256,6)</f>
        <v>0</v>
      </c>
    </row>
    <row r="12" spans="1:40" ht="29.1" customHeight="1">
      <c r="A12" s="187">
        <v>6</v>
      </c>
      <c r="B12" s="430"/>
      <c r="C12" s="431"/>
      <c r="D12" s="143"/>
      <c r="E12" s="432"/>
      <c r="F12" s="433"/>
      <c r="G12" s="144"/>
      <c r="H12" s="144"/>
      <c r="I12" s="144"/>
      <c r="J12" s="144"/>
      <c r="K12" s="144"/>
      <c r="L12" s="144"/>
      <c r="M12" s="434"/>
      <c r="N12" s="434"/>
      <c r="O12">
        <f t="shared" si="2"/>
        <v>0</v>
      </c>
      <c r="P12">
        <f t="shared" si="3"/>
        <v>0</v>
      </c>
      <c r="Q12">
        <f t="shared" si="4"/>
        <v>0</v>
      </c>
      <c r="R12">
        <f t="shared" si="5"/>
        <v>0</v>
      </c>
      <c r="S12">
        <f t="shared" si="6"/>
        <v>0</v>
      </c>
      <c r="T12">
        <f t="shared" si="7"/>
        <v>0</v>
      </c>
      <c r="U12">
        <f t="shared" si="8"/>
        <v>0</v>
      </c>
      <c r="V12">
        <f t="shared" si="9"/>
        <v>0</v>
      </c>
      <c r="AA12" s="22" t="s">
        <v>15</v>
      </c>
      <c r="AB12" s="6">
        <f>COUNTIFS(G7:G256, "〇", E7:E256, "学生")</f>
        <v>0</v>
      </c>
      <c r="AC12" s="6">
        <f>COUNTIFS(H7:H256, "〇", E7:E256, "学生")</f>
        <v>0</v>
      </c>
      <c r="AD12" s="6">
        <f>COUNTIFS(I7:I256, "〇", E7:E256, "学生")</f>
        <v>0</v>
      </c>
      <c r="AE12" s="6">
        <f>COUNTIFS(J7:J256, "〇", E7:E256, "学生")</f>
        <v>0</v>
      </c>
      <c r="AF12" s="6">
        <f>COUNTIFS(K7:K256, "〇", E7:E256, "学生")</f>
        <v>0</v>
      </c>
      <c r="AG12" s="34">
        <f>COUNTIFS(L7:L256, "〇", E7:E256, "学生")</f>
        <v>0</v>
      </c>
      <c r="AH12" s="30" t="s">
        <v>15</v>
      </c>
      <c r="AI12" s="6">
        <f>COUNTIF(U7:U256,1)</f>
        <v>0</v>
      </c>
      <c r="AJ12" s="6">
        <f>COUNTIF(U7:U256,2)</f>
        <v>0</v>
      </c>
      <c r="AK12" s="6">
        <f>COUNTIF(U7:U256,3)</f>
        <v>0</v>
      </c>
      <c r="AL12" s="6">
        <f>COUNTIF(U7:U256,4)</f>
        <v>0</v>
      </c>
      <c r="AM12" s="6">
        <f>COUNTIF(U7:U256,5)</f>
        <v>0</v>
      </c>
      <c r="AN12" s="23">
        <f>COUNTIF(U7:U256,6)</f>
        <v>0</v>
      </c>
    </row>
    <row r="13" spans="1:40" ht="29.1" customHeight="1" thickBot="1">
      <c r="A13" s="187">
        <v>7</v>
      </c>
      <c r="B13" s="430"/>
      <c r="C13" s="431"/>
      <c r="D13" s="143"/>
      <c r="E13" s="432"/>
      <c r="F13" s="433"/>
      <c r="G13" s="144"/>
      <c r="H13" s="144"/>
      <c r="I13" s="144"/>
      <c r="J13" s="144"/>
      <c r="K13" s="144"/>
      <c r="L13" s="144"/>
      <c r="M13" s="434"/>
      <c r="N13" s="434"/>
      <c r="O13">
        <f t="shared" si="2"/>
        <v>0</v>
      </c>
      <c r="P13">
        <f t="shared" si="3"/>
        <v>0</v>
      </c>
      <c r="Q13">
        <f t="shared" si="4"/>
        <v>0</v>
      </c>
      <c r="R13">
        <f t="shared" si="5"/>
        <v>0</v>
      </c>
      <c r="S13">
        <f t="shared" si="6"/>
        <v>0</v>
      </c>
      <c r="T13">
        <f t="shared" si="7"/>
        <v>0</v>
      </c>
      <c r="U13">
        <f t="shared" si="8"/>
        <v>0</v>
      </c>
      <c r="V13">
        <f t="shared" si="9"/>
        <v>0</v>
      </c>
      <c r="AA13" s="24" t="s">
        <v>16</v>
      </c>
      <c r="AB13" s="25">
        <f>COUNTIFS(G7:G256, "〇", E7:E256, "大人")</f>
        <v>0</v>
      </c>
      <c r="AC13" s="25">
        <f>COUNTIFS(H7:H256, "〇", E7:E256, "大人")</f>
        <v>0</v>
      </c>
      <c r="AD13" s="25">
        <f>COUNTIFS(I7:I256, "〇", E7:E256, "大人")</f>
        <v>0</v>
      </c>
      <c r="AE13" s="25">
        <f>COUNTIFS(J7:J256, "〇", E7:E256, "大人")</f>
        <v>0</v>
      </c>
      <c r="AF13" s="25">
        <f>COUNTIFS(K7:K256, "〇", E7:E256, "大人")</f>
        <v>0</v>
      </c>
      <c r="AG13" s="35">
        <f>COUNTIFS(L7:L256, "〇", E7:E256, "大人")</f>
        <v>0</v>
      </c>
      <c r="AH13" s="31" t="s">
        <v>16</v>
      </c>
      <c r="AI13" s="25">
        <f>COUNTIF(V7:V256,1)</f>
        <v>0</v>
      </c>
      <c r="AJ13" s="25">
        <f>COUNTIF(V7:V256,2)</f>
        <v>0</v>
      </c>
      <c r="AK13" s="25">
        <f>COUNTIF(V7:V256,3)</f>
        <v>0</v>
      </c>
      <c r="AL13" s="25">
        <f>COUNTIF(V7:V256,4)</f>
        <v>0</v>
      </c>
      <c r="AM13" s="25">
        <f>COUNTIF(V7:V256,5)</f>
        <v>0</v>
      </c>
      <c r="AN13" s="26">
        <f>COUNTIF(V7:V256,6)</f>
        <v>0</v>
      </c>
    </row>
    <row r="14" spans="1:40" ht="29.1" customHeight="1">
      <c r="A14" s="187">
        <v>8</v>
      </c>
      <c r="B14" s="430"/>
      <c r="C14" s="431"/>
      <c r="D14" s="143"/>
      <c r="E14" s="432"/>
      <c r="F14" s="433"/>
      <c r="G14" s="144"/>
      <c r="H14" s="144"/>
      <c r="I14" s="144"/>
      <c r="J14" s="144"/>
      <c r="K14" s="144"/>
      <c r="L14" s="144"/>
      <c r="M14" s="434"/>
      <c r="N14" s="434"/>
      <c r="O14">
        <f t="shared" si="2"/>
        <v>0</v>
      </c>
      <c r="P14">
        <f t="shared" si="3"/>
        <v>0</v>
      </c>
      <c r="Q14">
        <f t="shared" si="4"/>
        <v>0</v>
      </c>
      <c r="R14">
        <f t="shared" si="5"/>
        <v>0</v>
      </c>
      <c r="S14">
        <f t="shared" si="6"/>
        <v>0</v>
      </c>
      <c r="T14">
        <f t="shared" si="7"/>
        <v>0</v>
      </c>
      <c r="U14">
        <f t="shared" si="8"/>
        <v>0</v>
      </c>
      <c r="V14">
        <f t="shared" si="9"/>
        <v>0</v>
      </c>
    </row>
    <row r="15" spans="1:40" ht="29.1" customHeight="1">
      <c r="A15" s="187">
        <v>9</v>
      </c>
      <c r="B15" s="430"/>
      <c r="C15" s="431"/>
      <c r="D15" s="143"/>
      <c r="E15" s="432"/>
      <c r="F15" s="433"/>
      <c r="G15" s="144"/>
      <c r="H15" s="144"/>
      <c r="I15" s="144"/>
      <c r="J15" s="144"/>
      <c r="K15" s="144"/>
      <c r="L15" s="144"/>
      <c r="M15" s="434"/>
      <c r="N15" s="434"/>
      <c r="O15">
        <f t="shared" si="2"/>
        <v>0</v>
      </c>
      <c r="P15">
        <f t="shared" si="3"/>
        <v>0</v>
      </c>
      <c r="Q15">
        <f t="shared" si="4"/>
        <v>0</v>
      </c>
      <c r="R15">
        <f t="shared" si="5"/>
        <v>0</v>
      </c>
      <c r="S15">
        <f t="shared" si="6"/>
        <v>0</v>
      </c>
      <c r="T15">
        <f t="shared" si="7"/>
        <v>0</v>
      </c>
      <c r="U15">
        <f t="shared" si="8"/>
        <v>0</v>
      </c>
      <c r="V15">
        <f t="shared" si="9"/>
        <v>0</v>
      </c>
    </row>
    <row r="16" spans="1:40" ht="29.1" customHeight="1">
      <c r="A16" s="187">
        <v>10</v>
      </c>
      <c r="B16" s="430"/>
      <c r="C16" s="431"/>
      <c r="D16" s="143"/>
      <c r="E16" s="432"/>
      <c r="F16" s="433"/>
      <c r="G16" s="144"/>
      <c r="H16" s="144"/>
      <c r="I16" s="144"/>
      <c r="J16" s="144"/>
      <c r="K16" s="144"/>
      <c r="L16" s="144"/>
      <c r="M16" s="434"/>
      <c r="N16" s="434"/>
      <c r="O16">
        <f t="shared" si="2"/>
        <v>0</v>
      </c>
      <c r="P16">
        <f t="shared" si="3"/>
        <v>0</v>
      </c>
      <c r="Q16">
        <f t="shared" si="4"/>
        <v>0</v>
      </c>
      <c r="R16">
        <f t="shared" si="5"/>
        <v>0</v>
      </c>
      <c r="S16">
        <f t="shared" si="6"/>
        <v>0</v>
      </c>
      <c r="T16">
        <f t="shared" si="7"/>
        <v>0</v>
      </c>
      <c r="U16">
        <f t="shared" si="8"/>
        <v>0</v>
      </c>
      <c r="V16">
        <f t="shared" si="9"/>
        <v>0</v>
      </c>
    </row>
    <row r="17" spans="1:22" ht="29.1" customHeight="1">
      <c r="A17" s="187">
        <v>11</v>
      </c>
      <c r="B17" s="430"/>
      <c r="C17" s="431"/>
      <c r="D17" s="143"/>
      <c r="E17" s="432"/>
      <c r="F17" s="433"/>
      <c r="G17" s="144"/>
      <c r="H17" s="144"/>
      <c r="I17" s="144"/>
      <c r="J17" s="144"/>
      <c r="K17" s="144"/>
      <c r="L17" s="144"/>
      <c r="M17" s="434"/>
      <c r="N17" s="434"/>
      <c r="O17">
        <f t="shared" si="2"/>
        <v>0</v>
      </c>
      <c r="P17">
        <f t="shared" si="3"/>
        <v>0</v>
      </c>
      <c r="Q17">
        <f t="shared" si="4"/>
        <v>0</v>
      </c>
      <c r="R17">
        <f t="shared" si="5"/>
        <v>0</v>
      </c>
      <c r="S17">
        <f t="shared" si="6"/>
        <v>0</v>
      </c>
      <c r="T17">
        <f t="shared" si="7"/>
        <v>0</v>
      </c>
      <c r="U17">
        <f t="shared" si="8"/>
        <v>0</v>
      </c>
      <c r="V17">
        <f t="shared" si="9"/>
        <v>0</v>
      </c>
    </row>
    <row r="18" spans="1:22" ht="29.1" customHeight="1">
      <c r="A18" s="187">
        <v>12</v>
      </c>
      <c r="B18" s="430"/>
      <c r="C18" s="431"/>
      <c r="D18" s="143"/>
      <c r="E18" s="432"/>
      <c r="F18" s="433"/>
      <c r="G18" s="144"/>
      <c r="H18" s="144"/>
      <c r="I18" s="144"/>
      <c r="J18" s="144"/>
      <c r="K18" s="144"/>
      <c r="L18" s="144"/>
      <c r="M18" s="434"/>
      <c r="N18" s="434"/>
      <c r="O18">
        <f t="shared" si="2"/>
        <v>0</v>
      </c>
      <c r="P18">
        <f t="shared" si="3"/>
        <v>0</v>
      </c>
      <c r="Q18">
        <f t="shared" si="4"/>
        <v>0</v>
      </c>
      <c r="R18">
        <f t="shared" si="5"/>
        <v>0</v>
      </c>
      <c r="S18">
        <f t="shared" si="6"/>
        <v>0</v>
      </c>
      <c r="T18">
        <f t="shared" si="7"/>
        <v>0</v>
      </c>
      <c r="U18">
        <f t="shared" si="8"/>
        <v>0</v>
      </c>
      <c r="V18">
        <f t="shared" si="9"/>
        <v>0</v>
      </c>
    </row>
    <row r="19" spans="1:22" ht="29.1" customHeight="1">
      <c r="A19" s="187">
        <v>13</v>
      </c>
      <c r="B19" s="430"/>
      <c r="C19" s="431"/>
      <c r="D19" s="143"/>
      <c r="E19" s="432"/>
      <c r="F19" s="433"/>
      <c r="G19" s="144"/>
      <c r="H19" s="144"/>
      <c r="I19" s="144"/>
      <c r="J19" s="144"/>
      <c r="K19" s="144"/>
      <c r="L19" s="144"/>
      <c r="M19" s="434"/>
      <c r="N19" s="434"/>
      <c r="O19">
        <f t="shared" si="2"/>
        <v>0</v>
      </c>
      <c r="P19">
        <f t="shared" si="3"/>
        <v>0</v>
      </c>
      <c r="Q19">
        <f t="shared" si="4"/>
        <v>0</v>
      </c>
      <c r="R19">
        <f t="shared" si="5"/>
        <v>0</v>
      </c>
      <c r="S19">
        <f t="shared" si="6"/>
        <v>0</v>
      </c>
      <c r="T19">
        <f t="shared" si="7"/>
        <v>0</v>
      </c>
      <c r="U19">
        <f t="shared" si="8"/>
        <v>0</v>
      </c>
      <c r="V19">
        <f t="shared" si="9"/>
        <v>0</v>
      </c>
    </row>
    <row r="20" spans="1:22" ht="29.1" customHeight="1">
      <c r="A20" s="187">
        <v>14</v>
      </c>
      <c r="B20" s="430"/>
      <c r="C20" s="431"/>
      <c r="D20" s="143"/>
      <c r="E20" s="432"/>
      <c r="F20" s="433"/>
      <c r="G20" s="144"/>
      <c r="H20" s="144"/>
      <c r="I20" s="144"/>
      <c r="J20" s="144"/>
      <c r="K20" s="144"/>
      <c r="L20" s="144"/>
      <c r="M20" s="434"/>
      <c r="N20" s="434"/>
      <c r="O20">
        <f t="shared" si="2"/>
        <v>0</v>
      </c>
      <c r="P20">
        <f t="shared" si="3"/>
        <v>0</v>
      </c>
      <c r="Q20">
        <f t="shared" si="4"/>
        <v>0</v>
      </c>
      <c r="R20">
        <f t="shared" si="5"/>
        <v>0</v>
      </c>
      <c r="S20">
        <f t="shared" si="6"/>
        <v>0</v>
      </c>
      <c r="T20">
        <f t="shared" si="7"/>
        <v>0</v>
      </c>
      <c r="U20">
        <f t="shared" si="8"/>
        <v>0</v>
      </c>
      <c r="V20">
        <f t="shared" si="9"/>
        <v>0</v>
      </c>
    </row>
    <row r="21" spans="1:22" ht="29.1" customHeight="1">
      <c r="A21" s="187">
        <v>15</v>
      </c>
      <c r="B21" s="430"/>
      <c r="C21" s="431"/>
      <c r="D21" s="143"/>
      <c r="E21" s="432"/>
      <c r="F21" s="433"/>
      <c r="G21" s="144"/>
      <c r="H21" s="144"/>
      <c r="I21" s="144"/>
      <c r="J21" s="144"/>
      <c r="K21" s="144"/>
      <c r="L21" s="144"/>
      <c r="M21" s="434"/>
      <c r="N21" s="434"/>
      <c r="O21">
        <f t="shared" si="2"/>
        <v>0</v>
      </c>
      <c r="P21">
        <f t="shared" si="3"/>
        <v>0</v>
      </c>
      <c r="Q21">
        <f t="shared" si="4"/>
        <v>0</v>
      </c>
      <c r="R21">
        <f t="shared" si="5"/>
        <v>0</v>
      </c>
      <c r="S21">
        <f t="shared" si="6"/>
        <v>0</v>
      </c>
      <c r="T21">
        <f t="shared" si="7"/>
        <v>0</v>
      </c>
      <c r="U21">
        <f t="shared" si="8"/>
        <v>0</v>
      </c>
      <c r="V21">
        <f t="shared" si="9"/>
        <v>0</v>
      </c>
    </row>
    <row r="22" spans="1:22" ht="29.1" customHeight="1">
      <c r="A22" s="187">
        <v>16</v>
      </c>
      <c r="B22" s="430"/>
      <c r="C22" s="431"/>
      <c r="D22" s="143"/>
      <c r="E22" s="432"/>
      <c r="F22" s="433"/>
      <c r="G22" s="144"/>
      <c r="H22" s="144"/>
      <c r="I22" s="144"/>
      <c r="J22" s="144"/>
      <c r="K22" s="144"/>
      <c r="L22" s="144"/>
      <c r="M22" s="434"/>
      <c r="N22" s="434"/>
      <c r="O22">
        <f t="shared" si="2"/>
        <v>0</v>
      </c>
      <c r="P22">
        <f t="shared" si="3"/>
        <v>0</v>
      </c>
      <c r="Q22">
        <f t="shared" si="4"/>
        <v>0</v>
      </c>
      <c r="R22">
        <f t="shared" si="5"/>
        <v>0</v>
      </c>
      <c r="S22">
        <f t="shared" si="6"/>
        <v>0</v>
      </c>
      <c r="T22">
        <f t="shared" si="7"/>
        <v>0</v>
      </c>
      <c r="U22">
        <f t="shared" si="8"/>
        <v>0</v>
      </c>
      <c r="V22">
        <f t="shared" si="9"/>
        <v>0</v>
      </c>
    </row>
    <row r="23" spans="1:22" ht="29.1" customHeight="1">
      <c r="A23" s="187">
        <v>17</v>
      </c>
      <c r="B23" s="430"/>
      <c r="C23" s="431"/>
      <c r="D23" s="143"/>
      <c r="E23" s="432"/>
      <c r="F23" s="433"/>
      <c r="G23" s="144"/>
      <c r="H23" s="144"/>
      <c r="I23" s="144"/>
      <c r="J23" s="144"/>
      <c r="K23" s="144"/>
      <c r="L23" s="144"/>
      <c r="M23" s="434"/>
      <c r="N23" s="434"/>
      <c r="O23">
        <f t="shared" si="2"/>
        <v>0</v>
      </c>
      <c r="P23">
        <f t="shared" si="3"/>
        <v>0</v>
      </c>
      <c r="Q23">
        <f t="shared" si="4"/>
        <v>0</v>
      </c>
      <c r="R23">
        <f t="shared" si="5"/>
        <v>0</v>
      </c>
      <c r="S23">
        <f t="shared" si="6"/>
        <v>0</v>
      </c>
      <c r="T23">
        <f t="shared" si="7"/>
        <v>0</v>
      </c>
      <c r="U23">
        <f t="shared" si="8"/>
        <v>0</v>
      </c>
      <c r="V23">
        <f t="shared" si="9"/>
        <v>0</v>
      </c>
    </row>
    <row r="24" spans="1:22" ht="29.1" customHeight="1">
      <c r="A24" s="187">
        <v>18</v>
      </c>
      <c r="B24" s="430"/>
      <c r="C24" s="431"/>
      <c r="D24" s="143"/>
      <c r="E24" s="432"/>
      <c r="F24" s="433"/>
      <c r="G24" s="144"/>
      <c r="H24" s="144"/>
      <c r="I24" s="144"/>
      <c r="J24" s="144"/>
      <c r="K24" s="144"/>
      <c r="L24" s="144"/>
      <c r="M24" s="434"/>
      <c r="N24" s="434"/>
      <c r="O24">
        <f t="shared" si="2"/>
        <v>0</v>
      </c>
      <c r="P24">
        <f t="shared" si="3"/>
        <v>0</v>
      </c>
      <c r="Q24">
        <f t="shared" si="4"/>
        <v>0</v>
      </c>
      <c r="R24">
        <f t="shared" si="5"/>
        <v>0</v>
      </c>
      <c r="S24">
        <f t="shared" si="6"/>
        <v>0</v>
      </c>
      <c r="T24">
        <f t="shared" si="7"/>
        <v>0</v>
      </c>
      <c r="U24">
        <f t="shared" si="8"/>
        <v>0</v>
      </c>
      <c r="V24">
        <f t="shared" si="9"/>
        <v>0</v>
      </c>
    </row>
    <row r="25" spans="1:22" ht="29.1" customHeight="1">
      <c r="A25" s="187">
        <v>19</v>
      </c>
      <c r="B25" s="430"/>
      <c r="C25" s="431"/>
      <c r="D25" s="143"/>
      <c r="E25" s="432"/>
      <c r="F25" s="433"/>
      <c r="G25" s="144"/>
      <c r="H25" s="144"/>
      <c r="I25" s="144"/>
      <c r="J25" s="144"/>
      <c r="K25" s="144"/>
      <c r="L25" s="144"/>
      <c r="M25" s="434"/>
      <c r="N25" s="434"/>
      <c r="O25">
        <f t="shared" si="2"/>
        <v>0</v>
      </c>
      <c r="P25">
        <f t="shared" si="3"/>
        <v>0</v>
      </c>
      <c r="Q25">
        <f t="shared" si="4"/>
        <v>0</v>
      </c>
      <c r="R25">
        <f t="shared" si="5"/>
        <v>0</v>
      </c>
      <c r="S25">
        <f t="shared" si="6"/>
        <v>0</v>
      </c>
      <c r="T25">
        <f t="shared" si="7"/>
        <v>0</v>
      </c>
      <c r="U25">
        <f t="shared" si="8"/>
        <v>0</v>
      </c>
      <c r="V25">
        <f t="shared" si="9"/>
        <v>0</v>
      </c>
    </row>
    <row r="26" spans="1:22" ht="29.1" customHeight="1">
      <c r="A26" s="187">
        <v>20</v>
      </c>
      <c r="B26" s="430"/>
      <c r="C26" s="431"/>
      <c r="D26" s="143"/>
      <c r="E26" s="432"/>
      <c r="F26" s="433"/>
      <c r="G26" s="144"/>
      <c r="H26" s="144"/>
      <c r="I26" s="144"/>
      <c r="J26" s="144"/>
      <c r="K26" s="144"/>
      <c r="L26" s="144"/>
      <c r="M26" s="434"/>
      <c r="N26" s="434"/>
      <c r="O26">
        <f t="shared" si="2"/>
        <v>0</v>
      </c>
      <c r="P26">
        <f t="shared" si="3"/>
        <v>0</v>
      </c>
      <c r="Q26">
        <f t="shared" si="4"/>
        <v>0</v>
      </c>
      <c r="R26">
        <f t="shared" si="5"/>
        <v>0</v>
      </c>
      <c r="S26">
        <f t="shared" si="6"/>
        <v>0</v>
      </c>
      <c r="T26">
        <f t="shared" si="7"/>
        <v>0</v>
      </c>
      <c r="U26">
        <f t="shared" si="8"/>
        <v>0</v>
      </c>
      <c r="V26">
        <f t="shared" si="9"/>
        <v>0</v>
      </c>
    </row>
    <row r="27" spans="1:22" ht="29.1" customHeight="1">
      <c r="A27" s="187">
        <v>21</v>
      </c>
      <c r="B27" s="430"/>
      <c r="C27" s="431"/>
      <c r="D27" s="143"/>
      <c r="E27" s="432"/>
      <c r="F27" s="433"/>
      <c r="G27" s="144"/>
      <c r="H27" s="144"/>
      <c r="I27" s="144"/>
      <c r="J27" s="144"/>
      <c r="K27" s="144"/>
      <c r="L27" s="144"/>
      <c r="M27" s="434"/>
      <c r="N27" s="434"/>
      <c r="O27">
        <f t="shared" si="2"/>
        <v>0</v>
      </c>
      <c r="P27">
        <f t="shared" si="3"/>
        <v>0</v>
      </c>
      <c r="Q27">
        <f t="shared" si="4"/>
        <v>0</v>
      </c>
      <c r="R27">
        <f t="shared" si="5"/>
        <v>0</v>
      </c>
      <c r="S27">
        <f t="shared" si="6"/>
        <v>0</v>
      </c>
      <c r="T27">
        <f t="shared" si="7"/>
        <v>0</v>
      </c>
      <c r="U27">
        <f t="shared" si="8"/>
        <v>0</v>
      </c>
      <c r="V27">
        <f t="shared" si="9"/>
        <v>0</v>
      </c>
    </row>
    <row r="28" spans="1:22" ht="29.1" customHeight="1">
      <c r="A28" s="187">
        <v>22</v>
      </c>
      <c r="B28" s="430"/>
      <c r="C28" s="431"/>
      <c r="D28" s="143"/>
      <c r="E28" s="432"/>
      <c r="F28" s="433"/>
      <c r="G28" s="144"/>
      <c r="H28" s="144"/>
      <c r="I28" s="144"/>
      <c r="J28" s="144"/>
      <c r="K28" s="144"/>
      <c r="L28" s="144"/>
      <c r="M28" s="434"/>
      <c r="N28" s="434"/>
      <c r="O28">
        <f t="shared" si="2"/>
        <v>0</v>
      </c>
      <c r="P28">
        <f t="shared" si="3"/>
        <v>0</v>
      </c>
      <c r="Q28">
        <f t="shared" si="4"/>
        <v>0</v>
      </c>
      <c r="R28">
        <f t="shared" si="5"/>
        <v>0</v>
      </c>
      <c r="S28">
        <f t="shared" si="6"/>
        <v>0</v>
      </c>
      <c r="T28">
        <f t="shared" si="7"/>
        <v>0</v>
      </c>
      <c r="U28">
        <f t="shared" si="8"/>
        <v>0</v>
      </c>
      <c r="V28">
        <f t="shared" si="9"/>
        <v>0</v>
      </c>
    </row>
    <row r="29" spans="1:22" ht="29.1" customHeight="1">
      <c r="A29" s="187">
        <v>23</v>
      </c>
      <c r="B29" s="430"/>
      <c r="C29" s="431"/>
      <c r="D29" s="143"/>
      <c r="E29" s="432"/>
      <c r="F29" s="433"/>
      <c r="G29" s="144"/>
      <c r="H29" s="144"/>
      <c r="I29" s="144"/>
      <c r="J29" s="144"/>
      <c r="K29" s="144"/>
      <c r="L29" s="144"/>
      <c r="M29" s="434"/>
      <c r="N29" s="434"/>
      <c r="O29">
        <f t="shared" si="2"/>
        <v>0</v>
      </c>
      <c r="P29">
        <f t="shared" si="3"/>
        <v>0</v>
      </c>
      <c r="Q29">
        <f t="shared" si="4"/>
        <v>0</v>
      </c>
      <c r="R29">
        <f t="shared" si="5"/>
        <v>0</v>
      </c>
      <c r="S29">
        <f t="shared" si="6"/>
        <v>0</v>
      </c>
      <c r="T29">
        <f t="shared" si="7"/>
        <v>0</v>
      </c>
      <c r="U29">
        <f t="shared" si="8"/>
        <v>0</v>
      </c>
      <c r="V29">
        <f t="shared" si="9"/>
        <v>0</v>
      </c>
    </row>
    <row r="30" spans="1:22" ht="29.1" customHeight="1">
      <c r="A30" s="187">
        <v>24</v>
      </c>
      <c r="B30" s="430"/>
      <c r="C30" s="431"/>
      <c r="D30" s="143"/>
      <c r="E30" s="432"/>
      <c r="F30" s="433"/>
      <c r="G30" s="144"/>
      <c r="H30" s="144"/>
      <c r="I30" s="144"/>
      <c r="J30" s="144"/>
      <c r="K30" s="144"/>
      <c r="L30" s="144"/>
      <c r="M30" s="434"/>
      <c r="N30" s="434"/>
      <c r="O30">
        <f t="shared" si="2"/>
        <v>0</v>
      </c>
      <c r="P30">
        <f t="shared" si="3"/>
        <v>0</v>
      </c>
      <c r="Q30">
        <f t="shared" si="4"/>
        <v>0</v>
      </c>
      <c r="R30">
        <f t="shared" si="5"/>
        <v>0</v>
      </c>
      <c r="S30">
        <f t="shared" si="6"/>
        <v>0</v>
      </c>
      <c r="T30">
        <f t="shared" si="7"/>
        <v>0</v>
      </c>
      <c r="U30">
        <f t="shared" si="8"/>
        <v>0</v>
      </c>
      <c r="V30">
        <f t="shared" si="9"/>
        <v>0</v>
      </c>
    </row>
    <row r="31" spans="1:22" ht="29.1" customHeight="1">
      <c r="A31" s="187">
        <v>25</v>
      </c>
      <c r="B31" s="430"/>
      <c r="C31" s="431"/>
      <c r="D31" s="143"/>
      <c r="E31" s="432"/>
      <c r="F31" s="433"/>
      <c r="G31" s="144"/>
      <c r="H31" s="144"/>
      <c r="I31" s="144"/>
      <c r="J31" s="144"/>
      <c r="K31" s="144"/>
      <c r="L31" s="144"/>
      <c r="M31" s="434"/>
      <c r="N31" s="434"/>
      <c r="O31">
        <f t="shared" si="2"/>
        <v>0</v>
      </c>
      <c r="P31">
        <f t="shared" si="3"/>
        <v>0</v>
      </c>
      <c r="Q31">
        <f t="shared" si="4"/>
        <v>0</v>
      </c>
      <c r="R31">
        <f t="shared" si="5"/>
        <v>0</v>
      </c>
      <c r="S31">
        <f t="shared" si="6"/>
        <v>0</v>
      </c>
      <c r="T31">
        <f t="shared" si="7"/>
        <v>0</v>
      </c>
      <c r="U31">
        <f t="shared" si="8"/>
        <v>0</v>
      </c>
      <c r="V31">
        <f t="shared" si="9"/>
        <v>0</v>
      </c>
    </row>
    <row r="32" spans="1:22" ht="29.1" customHeight="1">
      <c r="A32" s="187">
        <v>26</v>
      </c>
      <c r="B32" s="430"/>
      <c r="C32" s="431"/>
      <c r="D32" s="143"/>
      <c r="E32" s="432"/>
      <c r="F32" s="433"/>
      <c r="G32" s="144"/>
      <c r="H32" s="144"/>
      <c r="I32" s="144"/>
      <c r="J32" s="144"/>
      <c r="K32" s="144"/>
      <c r="L32" s="144"/>
      <c r="M32" s="434"/>
      <c r="N32" s="434"/>
      <c r="O32">
        <f t="shared" si="2"/>
        <v>0</v>
      </c>
      <c r="P32">
        <f t="shared" si="3"/>
        <v>0</v>
      </c>
      <c r="Q32">
        <f t="shared" si="4"/>
        <v>0</v>
      </c>
      <c r="R32">
        <f t="shared" si="5"/>
        <v>0</v>
      </c>
      <c r="S32">
        <f t="shared" si="6"/>
        <v>0</v>
      </c>
      <c r="T32">
        <f t="shared" si="7"/>
        <v>0</v>
      </c>
      <c r="U32">
        <f t="shared" si="8"/>
        <v>0</v>
      </c>
      <c r="V32">
        <f t="shared" si="9"/>
        <v>0</v>
      </c>
    </row>
    <row r="33" spans="1:29" ht="29.1" customHeight="1">
      <c r="A33" s="187">
        <v>27</v>
      </c>
      <c r="B33" s="430"/>
      <c r="C33" s="431"/>
      <c r="D33" s="143"/>
      <c r="E33" s="432"/>
      <c r="F33" s="433"/>
      <c r="G33" s="144"/>
      <c r="H33" s="144"/>
      <c r="I33" s="144"/>
      <c r="J33" s="144"/>
      <c r="K33" s="144"/>
      <c r="L33" s="144"/>
      <c r="M33" s="434"/>
      <c r="N33" s="434"/>
      <c r="O33">
        <f t="shared" si="2"/>
        <v>0</v>
      </c>
      <c r="P33">
        <f t="shared" si="3"/>
        <v>0</v>
      </c>
      <c r="Q33">
        <f t="shared" si="4"/>
        <v>0</v>
      </c>
      <c r="R33">
        <f t="shared" si="5"/>
        <v>0</v>
      </c>
      <c r="S33">
        <f t="shared" si="6"/>
        <v>0</v>
      </c>
      <c r="T33">
        <f t="shared" si="7"/>
        <v>0</v>
      </c>
      <c r="U33">
        <f t="shared" si="8"/>
        <v>0</v>
      </c>
      <c r="V33">
        <f t="shared" si="9"/>
        <v>0</v>
      </c>
    </row>
    <row r="34" spans="1:29" ht="29.1" customHeight="1">
      <c r="A34" s="187">
        <v>28</v>
      </c>
      <c r="B34" s="430"/>
      <c r="C34" s="431"/>
      <c r="D34" s="143"/>
      <c r="E34" s="432"/>
      <c r="F34" s="433"/>
      <c r="G34" s="144"/>
      <c r="H34" s="144"/>
      <c r="I34" s="144"/>
      <c r="J34" s="144"/>
      <c r="K34" s="144"/>
      <c r="L34" s="144"/>
      <c r="M34" s="434"/>
      <c r="N34" s="434"/>
      <c r="O34">
        <f t="shared" si="2"/>
        <v>0</v>
      </c>
      <c r="P34">
        <f t="shared" si="3"/>
        <v>0</v>
      </c>
      <c r="Q34">
        <f t="shared" si="4"/>
        <v>0</v>
      </c>
      <c r="R34">
        <f t="shared" si="5"/>
        <v>0</v>
      </c>
      <c r="S34">
        <f t="shared" si="6"/>
        <v>0</v>
      </c>
      <c r="T34">
        <f t="shared" si="7"/>
        <v>0</v>
      </c>
      <c r="U34">
        <f t="shared" si="8"/>
        <v>0</v>
      </c>
      <c r="V34">
        <f t="shared" si="9"/>
        <v>0</v>
      </c>
    </row>
    <row r="35" spans="1:29" ht="29.1" customHeight="1">
      <c r="A35" s="187">
        <v>29</v>
      </c>
      <c r="B35" s="430"/>
      <c r="C35" s="431"/>
      <c r="D35" s="143"/>
      <c r="E35" s="432"/>
      <c r="F35" s="433"/>
      <c r="G35" s="144"/>
      <c r="H35" s="144"/>
      <c r="I35" s="144"/>
      <c r="J35" s="144"/>
      <c r="K35" s="144"/>
      <c r="L35" s="144"/>
      <c r="M35" s="434"/>
      <c r="N35" s="434"/>
      <c r="O35">
        <f t="shared" si="2"/>
        <v>0</v>
      </c>
      <c r="P35">
        <f t="shared" si="3"/>
        <v>0</v>
      </c>
      <c r="Q35">
        <f t="shared" si="4"/>
        <v>0</v>
      </c>
      <c r="R35">
        <f t="shared" si="5"/>
        <v>0</v>
      </c>
      <c r="S35">
        <f t="shared" si="6"/>
        <v>0</v>
      </c>
      <c r="T35">
        <f t="shared" si="7"/>
        <v>0</v>
      </c>
      <c r="U35">
        <f t="shared" si="8"/>
        <v>0</v>
      </c>
      <c r="V35">
        <f t="shared" si="9"/>
        <v>0</v>
      </c>
      <c r="X35" s="5" t="s">
        <v>30</v>
      </c>
      <c r="Y35" s="5" t="s">
        <v>31</v>
      </c>
      <c r="Z35" s="5" t="s">
        <v>32</v>
      </c>
      <c r="AA35" s="5" t="s">
        <v>33</v>
      </c>
      <c r="AB35" s="5" t="s">
        <v>34</v>
      </c>
      <c r="AC35" s="5" t="s">
        <v>35</v>
      </c>
    </row>
    <row r="36" spans="1:29" ht="29.1" customHeight="1">
      <c r="A36" s="187">
        <v>30</v>
      </c>
      <c r="B36" s="430"/>
      <c r="C36" s="431"/>
      <c r="D36" s="143"/>
      <c r="E36" s="432"/>
      <c r="F36" s="433"/>
      <c r="G36" s="144"/>
      <c r="H36" s="144"/>
      <c r="I36" s="144"/>
      <c r="J36" s="144"/>
      <c r="K36" s="144"/>
      <c r="L36" s="144"/>
      <c r="M36" s="434"/>
      <c r="N36" s="434"/>
      <c r="O36">
        <f t="shared" si="2"/>
        <v>0</v>
      </c>
      <c r="P36">
        <f t="shared" si="3"/>
        <v>0</v>
      </c>
      <c r="Q36">
        <f t="shared" si="4"/>
        <v>0</v>
      </c>
      <c r="R36">
        <f t="shared" si="5"/>
        <v>0</v>
      </c>
      <c r="S36">
        <f t="shared" si="6"/>
        <v>0</v>
      </c>
      <c r="T36">
        <f t="shared" si="7"/>
        <v>0</v>
      </c>
      <c r="U36">
        <f t="shared" si="8"/>
        <v>0</v>
      </c>
      <c r="V36">
        <f t="shared" si="9"/>
        <v>0</v>
      </c>
      <c r="X36" s="5">
        <f t="shared" ref="X36:AC36" si="10">COUNTIF(G7:G36,"〇")</f>
        <v>0</v>
      </c>
      <c r="Y36" s="5">
        <f t="shared" si="10"/>
        <v>0</v>
      </c>
      <c r="Z36" s="5">
        <f t="shared" si="10"/>
        <v>0</v>
      </c>
      <c r="AA36" s="5">
        <f t="shared" si="10"/>
        <v>0</v>
      </c>
      <c r="AB36" s="5">
        <f t="shared" si="10"/>
        <v>0</v>
      </c>
      <c r="AC36" s="5">
        <f t="shared" si="10"/>
        <v>0</v>
      </c>
    </row>
    <row r="37" spans="1:29" ht="29.1" customHeight="1">
      <c r="A37" s="187">
        <v>31</v>
      </c>
      <c r="B37" s="430"/>
      <c r="C37" s="431"/>
      <c r="D37" s="143"/>
      <c r="E37" s="432"/>
      <c r="F37" s="433"/>
      <c r="G37" s="144"/>
      <c r="H37" s="144"/>
      <c r="I37" s="144"/>
      <c r="J37" s="144"/>
      <c r="K37" s="144"/>
      <c r="L37" s="144"/>
      <c r="M37" s="434"/>
      <c r="N37" s="434"/>
      <c r="O37">
        <f t="shared" si="2"/>
        <v>0</v>
      </c>
      <c r="P37">
        <f t="shared" si="3"/>
        <v>0</v>
      </c>
      <c r="Q37">
        <f t="shared" si="4"/>
        <v>0</v>
      </c>
      <c r="R37">
        <f t="shared" si="5"/>
        <v>0</v>
      </c>
      <c r="S37">
        <f t="shared" si="6"/>
        <v>0</v>
      </c>
      <c r="T37">
        <f t="shared" si="7"/>
        <v>0</v>
      </c>
      <c r="U37">
        <f t="shared" si="8"/>
        <v>0</v>
      </c>
      <c r="V37">
        <f t="shared" si="9"/>
        <v>0</v>
      </c>
    </row>
    <row r="38" spans="1:29" ht="29.1" customHeight="1">
      <c r="A38" s="187">
        <v>32</v>
      </c>
      <c r="B38" s="430"/>
      <c r="C38" s="431"/>
      <c r="D38" s="143"/>
      <c r="E38" s="432"/>
      <c r="F38" s="433"/>
      <c r="G38" s="144"/>
      <c r="H38" s="144"/>
      <c r="I38" s="144"/>
      <c r="J38" s="144"/>
      <c r="K38" s="144"/>
      <c r="L38" s="144"/>
      <c r="M38" s="434"/>
      <c r="N38" s="434"/>
      <c r="O38">
        <f t="shared" si="2"/>
        <v>0</v>
      </c>
      <c r="P38">
        <f t="shared" si="3"/>
        <v>0</v>
      </c>
      <c r="Q38">
        <f t="shared" si="4"/>
        <v>0</v>
      </c>
      <c r="R38">
        <f t="shared" si="5"/>
        <v>0</v>
      </c>
      <c r="S38">
        <f t="shared" si="6"/>
        <v>0</v>
      </c>
      <c r="T38">
        <f t="shared" si="7"/>
        <v>0</v>
      </c>
      <c r="U38">
        <f t="shared" si="8"/>
        <v>0</v>
      </c>
      <c r="V38">
        <f t="shared" si="9"/>
        <v>0</v>
      </c>
    </row>
    <row r="39" spans="1:29" ht="29.1" customHeight="1">
      <c r="A39" s="187">
        <v>33</v>
      </c>
      <c r="B39" s="430"/>
      <c r="C39" s="431"/>
      <c r="D39" s="143"/>
      <c r="E39" s="432"/>
      <c r="F39" s="433"/>
      <c r="G39" s="144"/>
      <c r="H39" s="144"/>
      <c r="I39" s="144"/>
      <c r="J39" s="144"/>
      <c r="K39" s="144"/>
      <c r="L39" s="144"/>
      <c r="M39" s="434"/>
      <c r="N39" s="434"/>
      <c r="O39">
        <f t="shared" si="2"/>
        <v>0</v>
      </c>
      <c r="P39">
        <f t="shared" si="3"/>
        <v>0</v>
      </c>
      <c r="Q39">
        <f t="shared" si="4"/>
        <v>0</v>
      </c>
      <c r="R39">
        <f t="shared" si="5"/>
        <v>0</v>
      </c>
      <c r="S39">
        <f t="shared" si="6"/>
        <v>0</v>
      </c>
      <c r="T39">
        <f t="shared" si="7"/>
        <v>0</v>
      </c>
      <c r="U39">
        <f t="shared" si="8"/>
        <v>0</v>
      </c>
      <c r="V39">
        <f t="shared" si="9"/>
        <v>0</v>
      </c>
    </row>
    <row r="40" spans="1:29" ht="29.1" customHeight="1">
      <c r="A40" s="187">
        <v>34</v>
      </c>
      <c r="B40" s="430"/>
      <c r="C40" s="431"/>
      <c r="D40" s="143"/>
      <c r="E40" s="432"/>
      <c r="F40" s="433"/>
      <c r="G40" s="144"/>
      <c r="H40" s="144"/>
      <c r="I40" s="144"/>
      <c r="J40" s="144"/>
      <c r="K40" s="144"/>
      <c r="L40" s="144"/>
      <c r="M40" s="434"/>
      <c r="N40" s="434"/>
      <c r="O40">
        <f t="shared" si="2"/>
        <v>0</v>
      </c>
      <c r="P40">
        <f t="shared" si="3"/>
        <v>0</v>
      </c>
      <c r="Q40">
        <f t="shared" si="4"/>
        <v>0</v>
      </c>
      <c r="R40">
        <f t="shared" si="5"/>
        <v>0</v>
      </c>
      <c r="S40">
        <f t="shared" si="6"/>
        <v>0</v>
      </c>
      <c r="T40">
        <f t="shared" si="7"/>
        <v>0</v>
      </c>
      <c r="U40">
        <f t="shared" si="8"/>
        <v>0</v>
      </c>
      <c r="V40">
        <f t="shared" si="9"/>
        <v>0</v>
      </c>
    </row>
    <row r="41" spans="1:29" ht="29.1" customHeight="1">
      <c r="A41" s="187">
        <v>35</v>
      </c>
      <c r="B41" s="430"/>
      <c r="C41" s="431"/>
      <c r="D41" s="143"/>
      <c r="E41" s="432"/>
      <c r="F41" s="433"/>
      <c r="G41" s="144"/>
      <c r="H41" s="144"/>
      <c r="I41" s="144"/>
      <c r="J41" s="144"/>
      <c r="K41" s="144"/>
      <c r="L41" s="144"/>
      <c r="M41" s="434"/>
      <c r="N41" s="434"/>
      <c r="O41">
        <f t="shared" si="2"/>
        <v>0</v>
      </c>
      <c r="P41">
        <f t="shared" si="3"/>
        <v>0</v>
      </c>
      <c r="Q41">
        <f t="shared" si="4"/>
        <v>0</v>
      </c>
      <c r="R41">
        <f t="shared" si="5"/>
        <v>0</v>
      </c>
      <c r="S41">
        <f t="shared" si="6"/>
        <v>0</v>
      </c>
      <c r="T41">
        <f t="shared" si="7"/>
        <v>0</v>
      </c>
      <c r="U41">
        <f t="shared" si="8"/>
        <v>0</v>
      </c>
      <c r="V41">
        <f t="shared" si="9"/>
        <v>0</v>
      </c>
    </row>
    <row r="42" spans="1:29" ht="29.1" customHeight="1">
      <c r="A42" s="187">
        <v>36</v>
      </c>
      <c r="B42" s="430"/>
      <c r="C42" s="431"/>
      <c r="D42" s="143"/>
      <c r="E42" s="432"/>
      <c r="F42" s="433"/>
      <c r="G42" s="144"/>
      <c r="H42" s="144"/>
      <c r="I42" s="144"/>
      <c r="J42" s="144"/>
      <c r="K42" s="144"/>
      <c r="L42" s="144"/>
      <c r="M42" s="434"/>
      <c r="N42" s="434"/>
      <c r="O42">
        <f t="shared" si="2"/>
        <v>0</v>
      </c>
      <c r="P42">
        <f t="shared" si="3"/>
        <v>0</v>
      </c>
      <c r="Q42">
        <f t="shared" si="4"/>
        <v>0</v>
      </c>
      <c r="R42">
        <f t="shared" si="5"/>
        <v>0</v>
      </c>
      <c r="S42">
        <f t="shared" si="6"/>
        <v>0</v>
      </c>
      <c r="T42">
        <f t="shared" si="7"/>
        <v>0</v>
      </c>
      <c r="U42">
        <f t="shared" si="8"/>
        <v>0</v>
      </c>
      <c r="V42">
        <f t="shared" si="9"/>
        <v>0</v>
      </c>
    </row>
    <row r="43" spans="1:29" ht="29.1" customHeight="1">
      <c r="A43" s="187">
        <v>37</v>
      </c>
      <c r="B43" s="430"/>
      <c r="C43" s="431"/>
      <c r="D43" s="143"/>
      <c r="E43" s="432"/>
      <c r="F43" s="433"/>
      <c r="G43" s="144"/>
      <c r="H43" s="144"/>
      <c r="I43" s="144"/>
      <c r="J43" s="144"/>
      <c r="K43" s="144"/>
      <c r="L43" s="144"/>
      <c r="M43" s="434"/>
      <c r="N43" s="434"/>
      <c r="O43">
        <f t="shared" si="2"/>
        <v>0</v>
      </c>
      <c r="P43">
        <f t="shared" si="3"/>
        <v>0</v>
      </c>
      <c r="Q43">
        <f t="shared" si="4"/>
        <v>0</v>
      </c>
      <c r="R43">
        <f t="shared" si="5"/>
        <v>0</v>
      </c>
      <c r="S43">
        <f t="shared" si="6"/>
        <v>0</v>
      </c>
      <c r="T43">
        <f t="shared" si="7"/>
        <v>0</v>
      </c>
      <c r="U43">
        <f t="shared" si="8"/>
        <v>0</v>
      </c>
      <c r="V43">
        <f t="shared" si="9"/>
        <v>0</v>
      </c>
    </row>
    <row r="44" spans="1:29" ht="29.1" customHeight="1">
      <c r="A44" s="187">
        <v>38</v>
      </c>
      <c r="B44" s="430"/>
      <c r="C44" s="431"/>
      <c r="D44" s="143"/>
      <c r="E44" s="432"/>
      <c r="F44" s="433"/>
      <c r="G44" s="144"/>
      <c r="H44" s="144"/>
      <c r="I44" s="144"/>
      <c r="J44" s="144"/>
      <c r="K44" s="144"/>
      <c r="L44" s="144"/>
      <c r="M44" s="434"/>
      <c r="N44" s="434"/>
      <c r="O44">
        <f t="shared" si="2"/>
        <v>0</v>
      </c>
      <c r="P44">
        <f t="shared" si="3"/>
        <v>0</v>
      </c>
      <c r="Q44">
        <f t="shared" si="4"/>
        <v>0</v>
      </c>
      <c r="R44">
        <f t="shared" si="5"/>
        <v>0</v>
      </c>
      <c r="S44">
        <f t="shared" si="6"/>
        <v>0</v>
      </c>
      <c r="T44">
        <f t="shared" si="7"/>
        <v>0</v>
      </c>
      <c r="U44">
        <f t="shared" si="8"/>
        <v>0</v>
      </c>
      <c r="V44">
        <f t="shared" si="9"/>
        <v>0</v>
      </c>
    </row>
    <row r="45" spans="1:29" ht="29.1" customHeight="1">
      <c r="A45" s="187">
        <v>39</v>
      </c>
      <c r="B45" s="430"/>
      <c r="C45" s="431"/>
      <c r="D45" s="143"/>
      <c r="E45" s="432"/>
      <c r="F45" s="433"/>
      <c r="G45" s="144"/>
      <c r="H45" s="144"/>
      <c r="I45" s="144"/>
      <c r="J45" s="144"/>
      <c r="K45" s="144"/>
      <c r="L45" s="144"/>
      <c r="M45" s="434"/>
      <c r="N45" s="434"/>
      <c r="O45">
        <f t="shared" si="2"/>
        <v>0</v>
      </c>
      <c r="P45">
        <f t="shared" si="3"/>
        <v>0</v>
      </c>
      <c r="Q45">
        <f t="shared" si="4"/>
        <v>0</v>
      </c>
      <c r="R45">
        <f t="shared" si="5"/>
        <v>0</v>
      </c>
      <c r="S45">
        <f t="shared" si="6"/>
        <v>0</v>
      </c>
      <c r="T45">
        <f t="shared" si="7"/>
        <v>0</v>
      </c>
      <c r="U45">
        <f t="shared" si="8"/>
        <v>0</v>
      </c>
      <c r="V45">
        <f t="shared" si="9"/>
        <v>0</v>
      </c>
    </row>
    <row r="46" spans="1:29" ht="29.1" customHeight="1">
      <c r="A46" s="187">
        <v>40</v>
      </c>
      <c r="B46" s="430"/>
      <c r="C46" s="431"/>
      <c r="D46" s="143"/>
      <c r="E46" s="432"/>
      <c r="F46" s="433"/>
      <c r="G46" s="144"/>
      <c r="H46" s="144"/>
      <c r="I46" s="144"/>
      <c r="J46" s="144"/>
      <c r="K46" s="144"/>
      <c r="L46" s="144"/>
      <c r="M46" s="434"/>
      <c r="N46" s="434"/>
      <c r="O46">
        <f t="shared" si="2"/>
        <v>0</v>
      </c>
      <c r="P46">
        <f t="shared" si="3"/>
        <v>0</v>
      </c>
      <c r="Q46">
        <f t="shared" si="4"/>
        <v>0</v>
      </c>
      <c r="R46">
        <f t="shared" si="5"/>
        <v>0</v>
      </c>
      <c r="S46">
        <f t="shared" si="6"/>
        <v>0</v>
      </c>
      <c r="T46">
        <f t="shared" si="7"/>
        <v>0</v>
      </c>
      <c r="U46">
        <f t="shared" si="8"/>
        <v>0</v>
      </c>
      <c r="V46">
        <f t="shared" si="9"/>
        <v>0</v>
      </c>
    </row>
    <row r="47" spans="1:29" ht="29.1" customHeight="1">
      <c r="A47" s="187">
        <v>41</v>
      </c>
      <c r="B47" s="430"/>
      <c r="C47" s="431"/>
      <c r="D47" s="143"/>
      <c r="E47" s="432"/>
      <c r="F47" s="433"/>
      <c r="G47" s="144"/>
      <c r="H47" s="144"/>
      <c r="I47" s="144"/>
      <c r="J47" s="144"/>
      <c r="K47" s="144"/>
      <c r="L47" s="144"/>
      <c r="M47" s="434"/>
      <c r="N47" s="434"/>
      <c r="O47">
        <f t="shared" si="2"/>
        <v>0</v>
      </c>
      <c r="P47">
        <f t="shared" si="3"/>
        <v>0</v>
      </c>
      <c r="Q47">
        <f t="shared" si="4"/>
        <v>0</v>
      </c>
      <c r="R47">
        <f t="shared" si="5"/>
        <v>0</v>
      </c>
      <c r="S47">
        <f t="shared" si="6"/>
        <v>0</v>
      </c>
      <c r="T47">
        <f t="shared" si="7"/>
        <v>0</v>
      </c>
      <c r="U47">
        <f t="shared" si="8"/>
        <v>0</v>
      </c>
      <c r="V47">
        <f t="shared" si="9"/>
        <v>0</v>
      </c>
    </row>
    <row r="48" spans="1:29" ht="29.1" customHeight="1">
      <c r="A48" s="187">
        <v>42</v>
      </c>
      <c r="B48" s="430"/>
      <c r="C48" s="431"/>
      <c r="D48" s="143"/>
      <c r="E48" s="432"/>
      <c r="F48" s="433"/>
      <c r="G48" s="144"/>
      <c r="H48" s="144"/>
      <c r="I48" s="144"/>
      <c r="J48" s="144"/>
      <c r="K48" s="144"/>
      <c r="L48" s="144"/>
      <c r="M48" s="434"/>
      <c r="N48" s="434"/>
      <c r="O48">
        <f t="shared" si="2"/>
        <v>0</v>
      </c>
      <c r="P48">
        <f t="shared" si="3"/>
        <v>0</v>
      </c>
      <c r="Q48">
        <f t="shared" si="4"/>
        <v>0</v>
      </c>
      <c r="R48">
        <f t="shared" si="5"/>
        <v>0</v>
      </c>
      <c r="S48">
        <f t="shared" si="6"/>
        <v>0</v>
      </c>
      <c r="T48">
        <f t="shared" si="7"/>
        <v>0</v>
      </c>
      <c r="U48">
        <f t="shared" si="8"/>
        <v>0</v>
      </c>
      <c r="V48">
        <f t="shared" si="9"/>
        <v>0</v>
      </c>
    </row>
    <row r="49" spans="1:22" ht="29.1" customHeight="1">
      <c r="A49" s="187">
        <v>43</v>
      </c>
      <c r="B49" s="430"/>
      <c r="C49" s="431"/>
      <c r="D49" s="143"/>
      <c r="E49" s="432"/>
      <c r="F49" s="433"/>
      <c r="G49" s="144"/>
      <c r="H49" s="144"/>
      <c r="I49" s="144"/>
      <c r="J49" s="144"/>
      <c r="K49" s="144"/>
      <c r="L49" s="144"/>
      <c r="M49" s="434"/>
      <c r="N49" s="434"/>
      <c r="O49">
        <f t="shared" si="2"/>
        <v>0</v>
      </c>
      <c r="P49">
        <f t="shared" si="3"/>
        <v>0</v>
      </c>
      <c r="Q49">
        <f t="shared" si="4"/>
        <v>0</v>
      </c>
      <c r="R49">
        <f t="shared" si="5"/>
        <v>0</v>
      </c>
      <c r="S49">
        <f t="shared" si="6"/>
        <v>0</v>
      </c>
      <c r="T49">
        <f t="shared" si="7"/>
        <v>0</v>
      </c>
      <c r="U49">
        <f t="shared" si="8"/>
        <v>0</v>
      </c>
      <c r="V49">
        <f t="shared" si="9"/>
        <v>0</v>
      </c>
    </row>
    <row r="50" spans="1:22" ht="29.1" customHeight="1">
      <c r="A50" s="187">
        <v>44</v>
      </c>
      <c r="B50" s="430"/>
      <c r="C50" s="431"/>
      <c r="D50" s="143"/>
      <c r="E50" s="432"/>
      <c r="F50" s="433"/>
      <c r="G50" s="144"/>
      <c r="H50" s="144"/>
      <c r="I50" s="144"/>
      <c r="J50" s="144"/>
      <c r="K50" s="144"/>
      <c r="L50" s="144"/>
      <c r="M50" s="434"/>
      <c r="N50" s="434"/>
      <c r="O50">
        <f t="shared" si="2"/>
        <v>0</v>
      </c>
      <c r="P50">
        <f t="shared" si="3"/>
        <v>0</v>
      </c>
      <c r="Q50">
        <f t="shared" si="4"/>
        <v>0</v>
      </c>
      <c r="R50">
        <f t="shared" si="5"/>
        <v>0</v>
      </c>
      <c r="S50">
        <f t="shared" si="6"/>
        <v>0</v>
      </c>
      <c r="T50">
        <f t="shared" si="7"/>
        <v>0</v>
      </c>
      <c r="U50">
        <f t="shared" si="8"/>
        <v>0</v>
      </c>
      <c r="V50">
        <f t="shared" si="9"/>
        <v>0</v>
      </c>
    </row>
    <row r="51" spans="1:22" ht="29.1" customHeight="1">
      <c r="A51" s="187">
        <v>45</v>
      </c>
      <c r="B51" s="430"/>
      <c r="C51" s="431"/>
      <c r="D51" s="143"/>
      <c r="E51" s="432"/>
      <c r="F51" s="433"/>
      <c r="G51" s="144"/>
      <c r="H51" s="144"/>
      <c r="I51" s="144"/>
      <c r="J51" s="144"/>
      <c r="K51" s="144"/>
      <c r="L51" s="144"/>
      <c r="M51" s="434"/>
      <c r="N51" s="434"/>
      <c r="O51">
        <f t="shared" si="2"/>
        <v>0</v>
      </c>
      <c r="P51">
        <f t="shared" si="3"/>
        <v>0</v>
      </c>
      <c r="Q51">
        <f t="shared" si="4"/>
        <v>0</v>
      </c>
      <c r="R51">
        <f t="shared" si="5"/>
        <v>0</v>
      </c>
      <c r="S51">
        <f t="shared" si="6"/>
        <v>0</v>
      </c>
      <c r="T51">
        <f t="shared" si="7"/>
        <v>0</v>
      </c>
      <c r="U51">
        <f t="shared" si="8"/>
        <v>0</v>
      </c>
      <c r="V51">
        <f t="shared" si="9"/>
        <v>0</v>
      </c>
    </row>
    <row r="52" spans="1:22" ht="29.1" customHeight="1">
      <c r="A52" s="187">
        <v>46</v>
      </c>
      <c r="B52" s="430"/>
      <c r="C52" s="431"/>
      <c r="D52" s="143"/>
      <c r="E52" s="432"/>
      <c r="F52" s="433"/>
      <c r="G52" s="144"/>
      <c r="H52" s="144"/>
      <c r="I52" s="144"/>
      <c r="J52" s="144"/>
      <c r="K52" s="144"/>
      <c r="L52" s="144"/>
      <c r="M52" s="434"/>
      <c r="N52" s="434"/>
      <c r="O52">
        <f t="shared" si="2"/>
        <v>0</v>
      </c>
      <c r="P52">
        <f t="shared" si="3"/>
        <v>0</v>
      </c>
      <c r="Q52">
        <f t="shared" si="4"/>
        <v>0</v>
      </c>
      <c r="R52">
        <f t="shared" si="5"/>
        <v>0</v>
      </c>
      <c r="S52">
        <f t="shared" si="6"/>
        <v>0</v>
      </c>
      <c r="T52">
        <f t="shared" si="7"/>
        <v>0</v>
      </c>
      <c r="U52">
        <f t="shared" si="8"/>
        <v>0</v>
      </c>
      <c r="V52">
        <f t="shared" si="9"/>
        <v>0</v>
      </c>
    </row>
    <row r="53" spans="1:22" ht="29.1" customHeight="1">
      <c r="A53" s="187">
        <v>47</v>
      </c>
      <c r="B53" s="430"/>
      <c r="C53" s="431"/>
      <c r="D53" s="143"/>
      <c r="E53" s="432"/>
      <c r="F53" s="433"/>
      <c r="G53" s="144"/>
      <c r="H53" s="144"/>
      <c r="I53" s="144"/>
      <c r="J53" s="144"/>
      <c r="K53" s="144"/>
      <c r="L53" s="144"/>
      <c r="M53" s="434"/>
      <c r="N53" s="434"/>
      <c r="O53">
        <f t="shared" si="2"/>
        <v>0</v>
      </c>
      <c r="P53">
        <f t="shared" si="3"/>
        <v>0</v>
      </c>
      <c r="Q53">
        <f t="shared" si="4"/>
        <v>0</v>
      </c>
      <c r="R53">
        <f t="shared" si="5"/>
        <v>0</v>
      </c>
      <c r="S53">
        <f t="shared" si="6"/>
        <v>0</v>
      </c>
      <c r="T53">
        <f t="shared" si="7"/>
        <v>0</v>
      </c>
      <c r="U53">
        <f t="shared" si="8"/>
        <v>0</v>
      </c>
      <c r="V53">
        <f t="shared" si="9"/>
        <v>0</v>
      </c>
    </row>
    <row r="54" spans="1:22" ht="29.1" customHeight="1">
      <c r="A54" s="187">
        <v>48</v>
      </c>
      <c r="B54" s="430"/>
      <c r="C54" s="431"/>
      <c r="D54" s="143"/>
      <c r="E54" s="432"/>
      <c r="F54" s="433"/>
      <c r="G54" s="144"/>
      <c r="H54" s="144"/>
      <c r="I54" s="144"/>
      <c r="J54" s="144"/>
      <c r="K54" s="144"/>
      <c r="L54" s="144"/>
      <c r="M54" s="434"/>
      <c r="N54" s="434"/>
      <c r="O54">
        <f t="shared" si="2"/>
        <v>0</v>
      </c>
      <c r="P54">
        <f t="shared" si="3"/>
        <v>0</v>
      </c>
      <c r="Q54">
        <f t="shared" si="4"/>
        <v>0</v>
      </c>
      <c r="R54">
        <f t="shared" si="5"/>
        <v>0</v>
      </c>
      <c r="S54">
        <f t="shared" si="6"/>
        <v>0</v>
      </c>
      <c r="T54">
        <f t="shared" si="7"/>
        <v>0</v>
      </c>
      <c r="U54">
        <f t="shared" si="8"/>
        <v>0</v>
      </c>
      <c r="V54">
        <f t="shared" si="9"/>
        <v>0</v>
      </c>
    </row>
    <row r="55" spans="1:22" ht="29.1" customHeight="1">
      <c r="A55" s="187">
        <v>49</v>
      </c>
      <c r="B55" s="430"/>
      <c r="C55" s="431"/>
      <c r="D55" s="143"/>
      <c r="E55" s="432"/>
      <c r="F55" s="433"/>
      <c r="G55" s="144"/>
      <c r="H55" s="144"/>
      <c r="I55" s="144"/>
      <c r="J55" s="144"/>
      <c r="K55" s="144"/>
      <c r="L55" s="144"/>
      <c r="M55" s="434"/>
      <c r="N55" s="434"/>
      <c r="O55">
        <f t="shared" si="2"/>
        <v>0</v>
      </c>
      <c r="P55">
        <f t="shared" si="3"/>
        <v>0</v>
      </c>
      <c r="Q55">
        <f t="shared" si="4"/>
        <v>0</v>
      </c>
      <c r="R55">
        <f t="shared" si="5"/>
        <v>0</v>
      </c>
      <c r="S55">
        <f t="shared" si="6"/>
        <v>0</v>
      </c>
      <c r="T55">
        <f t="shared" si="7"/>
        <v>0</v>
      </c>
      <c r="U55">
        <f t="shared" si="8"/>
        <v>0</v>
      </c>
      <c r="V55">
        <f t="shared" si="9"/>
        <v>0</v>
      </c>
    </row>
    <row r="56" spans="1:22" ht="29.1" customHeight="1">
      <c r="A56" s="187">
        <v>50</v>
      </c>
      <c r="B56" s="430"/>
      <c r="C56" s="431"/>
      <c r="D56" s="143"/>
      <c r="E56" s="432"/>
      <c r="F56" s="433"/>
      <c r="G56" s="144"/>
      <c r="H56" s="144"/>
      <c r="I56" s="144"/>
      <c r="J56" s="144"/>
      <c r="K56" s="144"/>
      <c r="L56" s="144"/>
      <c r="M56" s="434"/>
      <c r="N56" s="434"/>
      <c r="O56">
        <f t="shared" si="2"/>
        <v>0</v>
      </c>
      <c r="P56">
        <f t="shared" si="3"/>
        <v>0</v>
      </c>
      <c r="Q56">
        <f t="shared" si="4"/>
        <v>0</v>
      </c>
      <c r="R56">
        <f t="shared" si="5"/>
        <v>0</v>
      </c>
      <c r="S56">
        <f t="shared" si="6"/>
        <v>0</v>
      </c>
      <c r="T56">
        <f t="shared" si="7"/>
        <v>0</v>
      </c>
      <c r="U56">
        <f t="shared" si="8"/>
        <v>0</v>
      </c>
      <c r="V56">
        <f t="shared" si="9"/>
        <v>0</v>
      </c>
    </row>
    <row r="57" spans="1:22" ht="29.1" customHeight="1">
      <c r="A57" s="187">
        <v>51</v>
      </c>
      <c r="B57" s="430"/>
      <c r="C57" s="431"/>
      <c r="D57" s="143"/>
      <c r="E57" s="432"/>
      <c r="F57" s="433"/>
      <c r="G57" s="144"/>
      <c r="H57" s="144"/>
      <c r="I57" s="144"/>
      <c r="J57" s="144"/>
      <c r="K57" s="144"/>
      <c r="L57" s="144"/>
      <c r="M57" s="434"/>
      <c r="N57" s="434"/>
      <c r="O57">
        <f t="shared" si="2"/>
        <v>0</v>
      </c>
      <c r="P57">
        <f t="shared" si="3"/>
        <v>0</v>
      </c>
      <c r="Q57">
        <f t="shared" si="4"/>
        <v>0</v>
      </c>
      <c r="R57">
        <f t="shared" si="5"/>
        <v>0</v>
      </c>
      <c r="S57">
        <f t="shared" si="6"/>
        <v>0</v>
      </c>
      <c r="T57">
        <f t="shared" si="7"/>
        <v>0</v>
      </c>
      <c r="U57">
        <f t="shared" si="8"/>
        <v>0</v>
      </c>
      <c r="V57">
        <f t="shared" si="9"/>
        <v>0</v>
      </c>
    </row>
    <row r="58" spans="1:22" ht="29.1" customHeight="1">
      <c r="A58" s="187">
        <v>52</v>
      </c>
      <c r="B58" s="430"/>
      <c r="C58" s="431"/>
      <c r="D58" s="143"/>
      <c r="E58" s="432"/>
      <c r="F58" s="433"/>
      <c r="G58" s="144"/>
      <c r="H58" s="144"/>
      <c r="I58" s="144"/>
      <c r="J58" s="144"/>
      <c r="K58" s="144"/>
      <c r="L58" s="144"/>
      <c r="M58" s="434"/>
      <c r="N58" s="434"/>
      <c r="O58">
        <f t="shared" si="2"/>
        <v>0</v>
      </c>
      <c r="P58">
        <f t="shared" si="3"/>
        <v>0</v>
      </c>
      <c r="Q58">
        <f t="shared" si="4"/>
        <v>0</v>
      </c>
      <c r="R58">
        <f t="shared" si="5"/>
        <v>0</v>
      </c>
      <c r="S58">
        <f t="shared" si="6"/>
        <v>0</v>
      </c>
      <c r="T58">
        <f t="shared" si="7"/>
        <v>0</v>
      </c>
      <c r="U58">
        <f t="shared" si="8"/>
        <v>0</v>
      </c>
      <c r="V58">
        <f t="shared" si="9"/>
        <v>0</v>
      </c>
    </row>
    <row r="59" spans="1:22" ht="29.1" customHeight="1">
      <c r="A59" s="187">
        <v>53</v>
      </c>
      <c r="B59" s="430"/>
      <c r="C59" s="431"/>
      <c r="D59" s="143"/>
      <c r="E59" s="432"/>
      <c r="F59" s="433"/>
      <c r="G59" s="144"/>
      <c r="H59" s="144"/>
      <c r="I59" s="144"/>
      <c r="J59" s="144"/>
      <c r="K59" s="144"/>
      <c r="L59" s="144"/>
      <c r="M59" s="434"/>
      <c r="N59" s="434"/>
      <c r="O59">
        <f t="shared" si="2"/>
        <v>0</v>
      </c>
      <c r="P59">
        <f t="shared" si="3"/>
        <v>0</v>
      </c>
      <c r="Q59">
        <f t="shared" si="4"/>
        <v>0</v>
      </c>
      <c r="R59">
        <f t="shared" si="5"/>
        <v>0</v>
      </c>
      <c r="S59">
        <f t="shared" si="6"/>
        <v>0</v>
      </c>
      <c r="T59">
        <f t="shared" si="7"/>
        <v>0</v>
      </c>
      <c r="U59">
        <f t="shared" si="8"/>
        <v>0</v>
      </c>
      <c r="V59">
        <f t="shared" si="9"/>
        <v>0</v>
      </c>
    </row>
    <row r="60" spans="1:22" ht="29.1" customHeight="1">
      <c r="A60" s="187">
        <v>54</v>
      </c>
      <c r="B60" s="430"/>
      <c r="C60" s="431"/>
      <c r="D60" s="143"/>
      <c r="E60" s="432"/>
      <c r="F60" s="433"/>
      <c r="G60" s="144"/>
      <c r="H60" s="144"/>
      <c r="I60" s="144"/>
      <c r="J60" s="144"/>
      <c r="K60" s="144"/>
      <c r="L60" s="144"/>
      <c r="M60" s="434"/>
      <c r="N60" s="434"/>
      <c r="O60">
        <f t="shared" si="2"/>
        <v>0</v>
      </c>
      <c r="P60">
        <f t="shared" si="3"/>
        <v>0</v>
      </c>
      <c r="Q60">
        <f t="shared" si="4"/>
        <v>0</v>
      </c>
      <c r="R60">
        <f t="shared" si="5"/>
        <v>0</v>
      </c>
      <c r="S60">
        <f t="shared" si="6"/>
        <v>0</v>
      </c>
      <c r="T60">
        <f t="shared" si="7"/>
        <v>0</v>
      </c>
      <c r="U60">
        <f t="shared" si="8"/>
        <v>0</v>
      </c>
      <c r="V60">
        <f t="shared" si="9"/>
        <v>0</v>
      </c>
    </row>
    <row r="61" spans="1:22" ht="29.1" customHeight="1">
      <c r="A61" s="187">
        <v>55</v>
      </c>
      <c r="B61" s="430"/>
      <c r="C61" s="431"/>
      <c r="D61" s="143"/>
      <c r="E61" s="432"/>
      <c r="F61" s="433"/>
      <c r="G61" s="144"/>
      <c r="H61" s="144"/>
      <c r="I61" s="144"/>
      <c r="J61" s="144"/>
      <c r="K61" s="144"/>
      <c r="L61" s="144"/>
      <c r="M61" s="434"/>
      <c r="N61" s="434"/>
      <c r="O61">
        <f t="shared" si="2"/>
        <v>0</v>
      </c>
      <c r="P61">
        <f t="shared" si="3"/>
        <v>0</v>
      </c>
      <c r="Q61">
        <f t="shared" si="4"/>
        <v>0</v>
      </c>
      <c r="R61">
        <f t="shared" si="5"/>
        <v>0</v>
      </c>
      <c r="S61">
        <f t="shared" si="6"/>
        <v>0</v>
      </c>
      <c r="T61">
        <f t="shared" si="7"/>
        <v>0</v>
      </c>
      <c r="U61">
        <f t="shared" si="8"/>
        <v>0</v>
      </c>
      <c r="V61">
        <f t="shared" si="9"/>
        <v>0</v>
      </c>
    </row>
    <row r="62" spans="1:22" ht="29.1" customHeight="1">
      <c r="A62" s="187">
        <v>56</v>
      </c>
      <c r="B62" s="430"/>
      <c r="C62" s="431"/>
      <c r="D62" s="143"/>
      <c r="E62" s="432"/>
      <c r="F62" s="433"/>
      <c r="G62" s="144"/>
      <c r="H62" s="144"/>
      <c r="I62" s="144"/>
      <c r="J62" s="144"/>
      <c r="K62" s="144"/>
      <c r="L62" s="144"/>
      <c r="M62" s="434"/>
      <c r="N62" s="434"/>
      <c r="O62">
        <f t="shared" si="2"/>
        <v>0</v>
      </c>
      <c r="P62">
        <f t="shared" si="3"/>
        <v>0</v>
      </c>
      <c r="Q62">
        <f t="shared" si="4"/>
        <v>0</v>
      </c>
      <c r="R62">
        <f t="shared" si="5"/>
        <v>0</v>
      </c>
      <c r="S62">
        <f t="shared" si="6"/>
        <v>0</v>
      </c>
      <c r="T62">
        <f t="shared" si="7"/>
        <v>0</v>
      </c>
      <c r="U62">
        <f t="shared" si="8"/>
        <v>0</v>
      </c>
      <c r="V62">
        <f t="shared" si="9"/>
        <v>0</v>
      </c>
    </row>
    <row r="63" spans="1:22" ht="29.1" customHeight="1">
      <c r="A63" s="187">
        <v>57</v>
      </c>
      <c r="B63" s="430"/>
      <c r="C63" s="431"/>
      <c r="D63" s="143"/>
      <c r="E63" s="432"/>
      <c r="F63" s="433"/>
      <c r="G63" s="144"/>
      <c r="H63" s="144"/>
      <c r="I63" s="144"/>
      <c r="J63" s="144"/>
      <c r="K63" s="144"/>
      <c r="L63" s="144"/>
      <c r="M63" s="434"/>
      <c r="N63" s="434"/>
      <c r="O63">
        <f t="shared" si="2"/>
        <v>0</v>
      </c>
      <c r="P63">
        <f t="shared" si="3"/>
        <v>0</v>
      </c>
      <c r="Q63">
        <f t="shared" si="4"/>
        <v>0</v>
      </c>
      <c r="R63">
        <f t="shared" si="5"/>
        <v>0</v>
      </c>
      <c r="S63">
        <f t="shared" si="6"/>
        <v>0</v>
      </c>
      <c r="T63">
        <f t="shared" si="7"/>
        <v>0</v>
      </c>
      <c r="U63">
        <f t="shared" si="8"/>
        <v>0</v>
      </c>
      <c r="V63">
        <f t="shared" si="9"/>
        <v>0</v>
      </c>
    </row>
    <row r="64" spans="1:22" ht="29.1" customHeight="1">
      <c r="A64" s="187">
        <v>58</v>
      </c>
      <c r="B64" s="430"/>
      <c r="C64" s="431"/>
      <c r="D64" s="143"/>
      <c r="E64" s="432"/>
      <c r="F64" s="433"/>
      <c r="G64" s="144"/>
      <c r="H64" s="144"/>
      <c r="I64" s="144"/>
      <c r="J64" s="144"/>
      <c r="K64" s="144"/>
      <c r="L64" s="144"/>
      <c r="M64" s="434"/>
      <c r="N64" s="434"/>
      <c r="O64">
        <f t="shared" si="2"/>
        <v>0</v>
      </c>
      <c r="P64">
        <f t="shared" si="3"/>
        <v>0</v>
      </c>
      <c r="Q64">
        <f t="shared" si="4"/>
        <v>0</v>
      </c>
      <c r="R64">
        <f t="shared" si="5"/>
        <v>0</v>
      </c>
      <c r="S64">
        <f t="shared" si="6"/>
        <v>0</v>
      </c>
      <c r="T64">
        <f t="shared" si="7"/>
        <v>0</v>
      </c>
      <c r="U64">
        <f t="shared" si="8"/>
        <v>0</v>
      </c>
      <c r="V64">
        <f t="shared" si="9"/>
        <v>0</v>
      </c>
    </row>
    <row r="65" spans="1:22" ht="29.1" customHeight="1">
      <c r="A65" s="187">
        <v>59</v>
      </c>
      <c r="B65" s="430"/>
      <c r="C65" s="431"/>
      <c r="D65" s="143"/>
      <c r="E65" s="432"/>
      <c r="F65" s="433"/>
      <c r="G65" s="144"/>
      <c r="H65" s="144"/>
      <c r="I65" s="144"/>
      <c r="J65" s="144"/>
      <c r="K65" s="144"/>
      <c r="L65" s="144"/>
      <c r="M65" s="434"/>
      <c r="N65" s="434"/>
      <c r="O65">
        <f t="shared" si="2"/>
        <v>0</v>
      </c>
      <c r="P65">
        <f t="shared" si="3"/>
        <v>0</v>
      </c>
      <c r="Q65">
        <f t="shared" si="4"/>
        <v>0</v>
      </c>
      <c r="R65">
        <f t="shared" si="5"/>
        <v>0</v>
      </c>
      <c r="S65">
        <f t="shared" si="6"/>
        <v>0</v>
      </c>
      <c r="T65">
        <f t="shared" si="7"/>
        <v>0</v>
      </c>
      <c r="U65">
        <f t="shared" si="8"/>
        <v>0</v>
      </c>
      <c r="V65">
        <f t="shared" si="9"/>
        <v>0</v>
      </c>
    </row>
    <row r="66" spans="1:22" ht="29.1" customHeight="1">
      <c r="A66" s="187">
        <v>60</v>
      </c>
      <c r="B66" s="430"/>
      <c r="C66" s="431"/>
      <c r="D66" s="143"/>
      <c r="E66" s="432"/>
      <c r="F66" s="433"/>
      <c r="G66" s="144"/>
      <c r="H66" s="144"/>
      <c r="I66" s="144"/>
      <c r="J66" s="144"/>
      <c r="K66" s="144"/>
      <c r="L66" s="144"/>
      <c r="M66" s="434"/>
      <c r="N66" s="434"/>
      <c r="O66">
        <f t="shared" si="2"/>
        <v>0</v>
      </c>
      <c r="P66">
        <f t="shared" si="3"/>
        <v>0</v>
      </c>
      <c r="Q66">
        <f t="shared" si="4"/>
        <v>0</v>
      </c>
      <c r="R66">
        <f t="shared" si="5"/>
        <v>0</v>
      </c>
      <c r="S66">
        <f t="shared" si="6"/>
        <v>0</v>
      </c>
      <c r="T66">
        <f t="shared" si="7"/>
        <v>0</v>
      </c>
      <c r="U66">
        <f t="shared" si="8"/>
        <v>0</v>
      </c>
      <c r="V66">
        <f t="shared" si="9"/>
        <v>0</v>
      </c>
    </row>
    <row r="67" spans="1:22" ht="29.1" customHeight="1">
      <c r="A67" s="187">
        <v>61</v>
      </c>
      <c r="B67" s="430"/>
      <c r="C67" s="431"/>
      <c r="D67" s="143"/>
      <c r="E67" s="432"/>
      <c r="F67" s="433"/>
      <c r="G67" s="144"/>
      <c r="H67" s="144"/>
      <c r="I67" s="144"/>
      <c r="J67" s="144"/>
      <c r="K67" s="144"/>
      <c r="L67" s="144"/>
      <c r="M67" s="434"/>
      <c r="N67" s="434"/>
      <c r="O67">
        <f t="shared" si="2"/>
        <v>0</v>
      </c>
      <c r="P67">
        <f t="shared" si="3"/>
        <v>0</v>
      </c>
      <c r="Q67">
        <f t="shared" si="4"/>
        <v>0</v>
      </c>
      <c r="R67">
        <f t="shared" si="5"/>
        <v>0</v>
      </c>
      <c r="S67">
        <f t="shared" si="6"/>
        <v>0</v>
      </c>
      <c r="T67">
        <f t="shared" si="7"/>
        <v>0</v>
      </c>
      <c r="U67">
        <f t="shared" si="8"/>
        <v>0</v>
      </c>
      <c r="V67">
        <f t="shared" si="9"/>
        <v>0</v>
      </c>
    </row>
    <row r="68" spans="1:22" ht="29.1" customHeight="1">
      <c r="A68" s="187">
        <v>62</v>
      </c>
      <c r="B68" s="430"/>
      <c r="C68" s="431"/>
      <c r="D68" s="143"/>
      <c r="E68" s="432"/>
      <c r="F68" s="433"/>
      <c r="G68" s="144"/>
      <c r="H68" s="144"/>
      <c r="I68" s="144"/>
      <c r="J68" s="144"/>
      <c r="K68" s="144"/>
      <c r="L68" s="144"/>
      <c r="M68" s="434"/>
      <c r="N68" s="434"/>
      <c r="O68">
        <f t="shared" si="2"/>
        <v>0</v>
      </c>
      <c r="P68">
        <f t="shared" si="3"/>
        <v>0</v>
      </c>
      <c r="Q68">
        <f t="shared" si="4"/>
        <v>0</v>
      </c>
      <c r="R68">
        <f t="shared" si="5"/>
        <v>0</v>
      </c>
      <c r="S68">
        <f t="shared" si="6"/>
        <v>0</v>
      </c>
      <c r="T68">
        <f t="shared" si="7"/>
        <v>0</v>
      </c>
      <c r="U68">
        <f t="shared" si="8"/>
        <v>0</v>
      </c>
      <c r="V68">
        <f t="shared" si="9"/>
        <v>0</v>
      </c>
    </row>
    <row r="69" spans="1:22" ht="29.1" customHeight="1">
      <c r="A69" s="187">
        <v>63</v>
      </c>
      <c r="B69" s="430"/>
      <c r="C69" s="431"/>
      <c r="D69" s="143"/>
      <c r="E69" s="432"/>
      <c r="F69" s="433"/>
      <c r="G69" s="144"/>
      <c r="H69" s="144"/>
      <c r="I69" s="144"/>
      <c r="J69" s="144"/>
      <c r="K69" s="144"/>
      <c r="L69" s="144"/>
      <c r="M69" s="434"/>
      <c r="N69" s="434"/>
      <c r="O69">
        <f t="shared" si="2"/>
        <v>0</v>
      </c>
      <c r="P69">
        <f t="shared" si="3"/>
        <v>0</v>
      </c>
      <c r="Q69">
        <f t="shared" si="4"/>
        <v>0</v>
      </c>
      <c r="R69">
        <f t="shared" si="5"/>
        <v>0</v>
      </c>
      <c r="S69">
        <f t="shared" si="6"/>
        <v>0</v>
      </c>
      <c r="T69">
        <f t="shared" si="7"/>
        <v>0</v>
      </c>
      <c r="U69">
        <f t="shared" si="8"/>
        <v>0</v>
      </c>
      <c r="V69">
        <f t="shared" si="9"/>
        <v>0</v>
      </c>
    </row>
    <row r="70" spans="1:22" ht="29.1" customHeight="1">
      <c r="A70" s="187">
        <v>64</v>
      </c>
      <c r="B70" s="430"/>
      <c r="C70" s="431"/>
      <c r="D70" s="143"/>
      <c r="E70" s="432"/>
      <c r="F70" s="433"/>
      <c r="G70" s="144"/>
      <c r="H70" s="144"/>
      <c r="I70" s="144"/>
      <c r="J70" s="144"/>
      <c r="K70" s="144"/>
      <c r="L70" s="144"/>
      <c r="M70" s="434"/>
      <c r="N70" s="434"/>
      <c r="O70">
        <f t="shared" si="2"/>
        <v>0</v>
      </c>
      <c r="P70">
        <f t="shared" si="3"/>
        <v>0</v>
      </c>
      <c r="Q70">
        <f t="shared" si="4"/>
        <v>0</v>
      </c>
      <c r="R70">
        <f t="shared" si="5"/>
        <v>0</v>
      </c>
      <c r="S70">
        <f t="shared" si="6"/>
        <v>0</v>
      </c>
      <c r="T70">
        <f t="shared" si="7"/>
        <v>0</v>
      </c>
      <c r="U70">
        <f t="shared" si="8"/>
        <v>0</v>
      </c>
      <c r="V70">
        <f t="shared" si="9"/>
        <v>0</v>
      </c>
    </row>
    <row r="71" spans="1:22" ht="29.1" customHeight="1">
      <c r="A71" s="187">
        <v>65</v>
      </c>
      <c r="B71" s="430"/>
      <c r="C71" s="431"/>
      <c r="D71" s="143"/>
      <c r="E71" s="432"/>
      <c r="F71" s="433"/>
      <c r="G71" s="144"/>
      <c r="H71" s="144"/>
      <c r="I71" s="144"/>
      <c r="J71" s="144"/>
      <c r="K71" s="144"/>
      <c r="L71" s="144"/>
      <c r="M71" s="434"/>
      <c r="N71" s="434"/>
      <c r="O71">
        <f t="shared" ref="O71:O134" si="11">COUNTIF(G71:L71,"〇")</f>
        <v>0</v>
      </c>
      <c r="P71">
        <f t="shared" ref="P71:P134" si="12">IF(E71="年少未満",O71,0)</f>
        <v>0</v>
      </c>
      <c r="Q71">
        <f t="shared" ref="Q71:Q134" si="13">IF(E71="年少～年長",O71,0)</f>
        <v>0</v>
      </c>
      <c r="R71">
        <f t="shared" ref="R71:R134" si="14">IF(E71="小学生",O71,0)</f>
        <v>0</v>
      </c>
      <c r="S71">
        <f t="shared" ref="S71:S134" si="15">IF(E71="中学生",O71,0)</f>
        <v>0</v>
      </c>
      <c r="T71">
        <f t="shared" ref="T71:T134" si="16">IF(E71="高校生",O71,0)</f>
        <v>0</v>
      </c>
      <c r="U71">
        <f t="shared" ref="U71:U134" si="17">IF(E71="学生",O71,0)</f>
        <v>0</v>
      </c>
      <c r="V71">
        <f t="shared" ref="V71:V134" si="18">IF(E71="大人",O71,0)</f>
        <v>0</v>
      </c>
    </row>
    <row r="72" spans="1:22" ht="29.1" customHeight="1">
      <c r="A72" s="187">
        <v>66</v>
      </c>
      <c r="B72" s="430"/>
      <c r="C72" s="431"/>
      <c r="D72" s="143"/>
      <c r="E72" s="432"/>
      <c r="F72" s="433"/>
      <c r="G72" s="144"/>
      <c r="H72" s="144"/>
      <c r="I72" s="144"/>
      <c r="J72" s="144"/>
      <c r="K72" s="144"/>
      <c r="L72" s="144"/>
      <c r="M72" s="434"/>
      <c r="N72" s="434"/>
      <c r="O72">
        <f t="shared" si="11"/>
        <v>0</v>
      </c>
      <c r="P72">
        <f t="shared" si="12"/>
        <v>0</v>
      </c>
      <c r="Q72">
        <f t="shared" si="13"/>
        <v>0</v>
      </c>
      <c r="R72">
        <f t="shared" si="14"/>
        <v>0</v>
      </c>
      <c r="S72">
        <f t="shared" si="15"/>
        <v>0</v>
      </c>
      <c r="T72">
        <f t="shared" si="16"/>
        <v>0</v>
      </c>
      <c r="U72">
        <f t="shared" si="17"/>
        <v>0</v>
      </c>
      <c r="V72">
        <f t="shared" si="18"/>
        <v>0</v>
      </c>
    </row>
    <row r="73" spans="1:22" ht="29.1" customHeight="1">
      <c r="A73" s="187">
        <v>67</v>
      </c>
      <c r="B73" s="430"/>
      <c r="C73" s="431"/>
      <c r="D73" s="143"/>
      <c r="E73" s="432"/>
      <c r="F73" s="433"/>
      <c r="G73" s="144"/>
      <c r="H73" s="144"/>
      <c r="I73" s="144"/>
      <c r="J73" s="144"/>
      <c r="K73" s="144"/>
      <c r="L73" s="144"/>
      <c r="M73" s="434"/>
      <c r="N73" s="434"/>
      <c r="O73">
        <f t="shared" si="11"/>
        <v>0</v>
      </c>
      <c r="P73">
        <f t="shared" si="12"/>
        <v>0</v>
      </c>
      <c r="Q73">
        <f t="shared" si="13"/>
        <v>0</v>
      </c>
      <c r="R73">
        <f t="shared" si="14"/>
        <v>0</v>
      </c>
      <c r="S73">
        <f t="shared" si="15"/>
        <v>0</v>
      </c>
      <c r="T73">
        <f t="shared" si="16"/>
        <v>0</v>
      </c>
      <c r="U73">
        <f t="shared" si="17"/>
        <v>0</v>
      </c>
      <c r="V73">
        <f t="shared" si="18"/>
        <v>0</v>
      </c>
    </row>
    <row r="74" spans="1:22" ht="29.1" customHeight="1">
      <c r="A74" s="187">
        <v>68</v>
      </c>
      <c r="B74" s="430"/>
      <c r="C74" s="431"/>
      <c r="D74" s="143"/>
      <c r="E74" s="432"/>
      <c r="F74" s="433"/>
      <c r="G74" s="144"/>
      <c r="H74" s="144"/>
      <c r="I74" s="144"/>
      <c r="J74" s="144"/>
      <c r="K74" s="144"/>
      <c r="L74" s="144"/>
      <c r="M74" s="434"/>
      <c r="N74" s="434"/>
      <c r="O74">
        <f t="shared" si="11"/>
        <v>0</v>
      </c>
      <c r="P74">
        <f t="shared" si="12"/>
        <v>0</v>
      </c>
      <c r="Q74">
        <f t="shared" si="13"/>
        <v>0</v>
      </c>
      <c r="R74">
        <f t="shared" si="14"/>
        <v>0</v>
      </c>
      <c r="S74">
        <f t="shared" si="15"/>
        <v>0</v>
      </c>
      <c r="T74">
        <f t="shared" si="16"/>
        <v>0</v>
      </c>
      <c r="U74">
        <f t="shared" si="17"/>
        <v>0</v>
      </c>
      <c r="V74">
        <f t="shared" si="18"/>
        <v>0</v>
      </c>
    </row>
    <row r="75" spans="1:22" ht="29.1" customHeight="1">
      <c r="A75" s="187">
        <v>69</v>
      </c>
      <c r="B75" s="430"/>
      <c r="C75" s="431"/>
      <c r="D75" s="143"/>
      <c r="E75" s="432"/>
      <c r="F75" s="433"/>
      <c r="G75" s="144"/>
      <c r="H75" s="144"/>
      <c r="I75" s="144"/>
      <c r="J75" s="144"/>
      <c r="K75" s="144"/>
      <c r="L75" s="144"/>
      <c r="M75" s="434"/>
      <c r="N75" s="434"/>
      <c r="O75">
        <f t="shared" si="11"/>
        <v>0</v>
      </c>
      <c r="P75">
        <f t="shared" si="12"/>
        <v>0</v>
      </c>
      <c r="Q75">
        <f t="shared" si="13"/>
        <v>0</v>
      </c>
      <c r="R75">
        <f t="shared" si="14"/>
        <v>0</v>
      </c>
      <c r="S75">
        <f t="shared" si="15"/>
        <v>0</v>
      </c>
      <c r="T75">
        <f t="shared" si="16"/>
        <v>0</v>
      </c>
      <c r="U75">
        <f t="shared" si="17"/>
        <v>0</v>
      </c>
      <c r="V75">
        <f t="shared" si="18"/>
        <v>0</v>
      </c>
    </row>
    <row r="76" spans="1:22" ht="29.1" customHeight="1">
      <c r="A76" s="187">
        <v>70</v>
      </c>
      <c r="B76" s="430"/>
      <c r="C76" s="431"/>
      <c r="D76" s="143"/>
      <c r="E76" s="432"/>
      <c r="F76" s="433"/>
      <c r="G76" s="144"/>
      <c r="H76" s="144"/>
      <c r="I76" s="144"/>
      <c r="J76" s="144"/>
      <c r="K76" s="144"/>
      <c r="L76" s="144"/>
      <c r="M76" s="434"/>
      <c r="N76" s="434"/>
      <c r="O76">
        <f t="shared" si="11"/>
        <v>0</v>
      </c>
      <c r="P76">
        <f t="shared" si="12"/>
        <v>0</v>
      </c>
      <c r="Q76">
        <f t="shared" si="13"/>
        <v>0</v>
      </c>
      <c r="R76">
        <f t="shared" si="14"/>
        <v>0</v>
      </c>
      <c r="S76">
        <f t="shared" si="15"/>
        <v>0</v>
      </c>
      <c r="T76">
        <f t="shared" si="16"/>
        <v>0</v>
      </c>
      <c r="U76">
        <f t="shared" si="17"/>
        <v>0</v>
      </c>
      <c r="V76">
        <f t="shared" si="18"/>
        <v>0</v>
      </c>
    </row>
    <row r="77" spans="1:22" ht="29.1" customHeight="1">
      <c r="A77" s="187">
        <v>71</v>
      </c>
      <c r="B77" s="430"/>
      <c r="C77" s="431"/>
      <c r="D77" s="143"/>
      <c r="E77" s="432"/>
      <c r="F77" s="433"/>
      <c r="G77" s="144"/>
      <c r="H77" s="144"/>
      <c r="I77" s="144"/>
      <c r="J77" s="144"/>
      <c r="K77" s="144"/>
      <c r="L77" s="144"/>
      <c r="M77" s="434"/>
      <c r="N77" s="434"/>
      <c r="O77">
        <f t="shared" si="11"/>
        <v>0</v>
      </c>
      <c r="P77">
        <f t="shared" si="12"/>
        <v>0</v>
      </c>
      <c r="Q77">
        <f t="shared" si="13"/>
        <v>0</v>
      </c>
      <c r="R77">
        <f t="shared" si="14"/>
        <v>0</v>
      </c>
      <c r="S77">
        <f t="shared" si="15"/>
        <v>0</v>
      </c>
      <c r="T77">
        <f t="shared" si="16"/>
        <v>0</v>
      </c>
      <c r="U77">
        <f t="shared" si="17"/>
        <v>0</v>
      </c>
      <c r="V77">
        <f t="shared" si="18"/>
        <v>0</v>
      </c>
    </row>
    <row r="78" spans="1:22" ht="29.1" customHeight="1">
      <c r="A78" s="187">
        <v>72</v>
      </c>
      <c r="B78" s="430"/>
      <c r="C78" s="431"/>
      <c r="D78" s="143"/>
      <c r="E78" s="432"/>
      <c r="F78" s="433"/>
      <c r="G78" s="144"/>
      <c r="H78" s="144"/>
      <c r="I78" s="144"/>
      <c r="J78" s="144"/>
      <c r="K78" s="144"/>
      <c r="L78" s="144"/>
      <c r="M78" s="434"/>
      <c r="N78" s="434"/>
      <c r="O78">
        <f t="shared" si="11"/>
        <v>0</v>
      </c>
      <c r="P78">
        <f t="shared" si="12"/>
        <v>0</v>
      </c>
      <c r="Q78">
        <f t="shared" si="13"/>
        <v>0</v>
      </c>
      <c r="R78">
        <f t="shared" si="14"/>
        <v>0</v>
      </c>
      <c r="S78">
        <f t="shared" si="15"/>
        <v>0</v>
      </c>
      <c r="T78">
        <f t="shared" si="16"/>
        <v>0</v>
      </c>
      <c r="U78">
        <f t="shared" si="17"/>
        <v>0</v>
      </c>
      <c r="V78">
        <f t="shared" si="18"/>
        <v>0</v>
      </c>
    </row>
    <row r="79" spans="1:22" ht="29.1" customHeight="1">
      <c r="A79" s="187">
        <v>73</v>
      </c>
      <c r="B79" s="430"/>
      <c r="C79" s="431"/>
      <c r="D79" s="143"/>
      <c r="E79" s="432"/>
      <c r="F79" s="433"/>
      <c r="G79" s="144"/>
      <c r="H79" s="144"/>
      <c r="I79" s="144"/>
      <c r="J79" s="144"/>
      <c r="K79" s="144"/>
      <c r="L79" s="144"/>
      <c r="M79" s="434"/>
      <c r="N79" s="434"/>
      <c r="O79">
        <f t="shared" si="11"/>
        <v>0</v>
      </c>
      <c r="P79">
        <f t="shared" si="12"/>
        <v>0</v>
      </c>
      <c r="Q79">
        <f t="shared" si="13"/>
        <v>0</v>
      </c>
      <c r="R79">
        <f t="shared" si="14"/>
        <v>0</v>
      </c>
      <c r="S79">
        <f t="shared" si="15"/>
        <v>0</v>
      </c>
      <c r="T79">
        <f t="shared" si="16"/>
        <v>0</v>
      </c>
      <c r="U79">
        <f t="shared" si="17"/>
        <v>0</v>
      </c>
      <c r="V79">
        <f t="shared" si="18"/>
        <v>0</v>
      </c>
    </row>
    <row r="80" spans="1:22" ht="29.1" customHeight="1">
      <c r="A80" s="187">
        <v>74</v>
      </c>
      <c r="B80" s="430"/>
      <c r="C80" s="431"/>
      <c r="D80" s="143"/>
      <c r="E80" s="432"/>
      <c r="F80" s="433"/>
      <c r="G80" s="144"/>
      <c r="H80" s="144"/>
      <c r="I80" s="144"/>
      <c r="J80" s="144"/>
      <c r="K80" s="144"/>
      <c r="L80" s="144"/>
      <c r="M80" s="434"/>
      <c r="N80" s="434"/>
      <c r="O80">
        <f t="shared" si="11"/>
        <v>0</v>
      </c>
      <c r="P80">
        <f t="shared" si="12"/>
        <v>0</v>
      </c>
      <c r="Q80">
        <f t="shared" si="13"/>
        <v>0</v>
      </c>
      <c r="R80">
        <f t="shared" si="14"/>
        <v>0</v>
      </c>
      <c r="S80">
        <f t="shared" si="15"/>
        <v>0</v>
      </c>
      <c r="T80">
        <f t="shared" si="16"/>
        <v>0</v>
      </c>
      <c r="U80">
        <f t="shared" si="17"/>
        <v>0</v>
      </c>
      <c r="V80">
        <f t="shared" si="18"/>
        <v>0</v>
      </c>
    </row>
    <row r="81" spans="1:22" ht="29.1" customHeight="1">
      <c r="A81" s="187">
        <v>75</v>
      </c>
      <c r="B81" s="430"/>
      <c r="C81" s="431"/>
      <c r="D81" s="143"/>
      <c r="E81" s="432"/>
      <c r="F81" s="433"/>
      <c r="G81" s="144"/>
      <c r="H81" s="144"/>
      <c r="I81" s="144"/>
      <c r="J81" s="144"/>
      <c r="K81" s="144"/>
      <c r="L81" s="144"/>
      <c r="M81" s="434"/>
      <c r="N81" s="434"/>
      <c r="O81">
        <f t="shared" si="11"/>
        <v>0</v>
      </c>
      <c r="P81">
        <f t="shared" si="12"/>
        <v>0</v>
      </c>
      <c r="Q81">
        <f t="shared" si="13"/>
        <v>0</v>
      </c>
      <c r="R81">
        <f t="shared" si="14"/>
        <v>0</v>
      </c>
      <c r="S81">
        <f t="shared" si="15"/>
        <v>0</v>
      </c>
      <c r="T81">
        <f t="shared" si="16"/>
        <v>0</v>
      </c>
      <c r="U81">
        <f t="shared" si="17"/>
        <v>0</v>
      </c>
      <c r="V81">
        <f t="shared" si="18"/>
        <v>0</v>
      </c>
    </row>
    <row r="82" spans="1:22" ht="29.1" customHeight="1">
      <c r="A82" s="187">
        <v>76</v>
      </c>
      <c r="B82" s="430"/>
      <c r="C82" s="431"/>
      <c r="D82" s="143"/>
      <c r="E82" s="432"/>
      <c r="F82" s="433"/>
      <c r="G82" s="144"/>
      <c r="H82" s="144"/>
      <c r="I82" s="144"/>
      <c r="J82" s="144"/>
      <c r="K82" s="144"/>
      <c r="L82" s="144"/>
      <c r="M82" s="434"/>
      <c r="N82" s="434"/>
      <c r="O82">
        <f t="shared" si="11"/>
        <v>0</v>
      </c>
      <c r="P82">
        <f t="shared" si="12"/>
        <v>0</v>
      </c>
      <c r="Q82">
        <f t="shared" si="13"/>
        <v>0</v>
      </c>
      <c r="R82">
        <f t="shared" si="14"/>
        <v>0</v>
      </c>
      <c r="S82">
        <f t="shared" si="15"/>
        <v>0</v>
      </c>
      <c r="T82">
        <f t="shared" si="16"/>
        <v>0</v>
      </c>
      <c r="U82">
        <f t="shared" si="17"/>
        <v>0</v>
      </c>
      <c r="V82">
        <f t="shared" si="18"/>
        <v>0</v>
      </c>
    </row>
    <row r="83" spans="1:22" ht="29.1" customHeight="1">
      <c r="A83" s="187">
        <v>77</v>
      </c>
      <c r="B83" s="430"/>
      <c r="C83" s="431"/>
      <c r="D83" s="143"/>
      <c r="E83" s="432"/>
      <c r="F83" s="433"/>
      <c r="G83" s="144"/>
      <c r="H83" s="144"/>
      <c r="I83" s="144"/>
      <c r="J83" s="144"/>
      <c r="K83" s="144"/>
      <c r="L83" s="144"/>
      <c r="M83" s="434"/>
      <c r="N83" s="434"/>
      <c r="O83">
        <f t="shared" si="11"/>
        <v>0</v>
      </c>
      <c r="P83">
        <f t="shared" si="12"/>
        <v>0</v>
      </c>
      <c r="Q83">
        <f t="shared" si="13"/>
        <v>0</v>
      </c>
      <c r="R83">
        <f t="shared" si="14"/>
        <v>0</v>
      </c>
      <c r="S83">
        <f t="shared" si="15"/>
        <v>0</v>
      </c>
      <c r="T83">
        <f t="shared" si="16"/>
        <v>0</v>
      </c>
      <c r="U83">
        <f t="shared" si="17"/>
        <v>0</v>
      </c>
      <c r="V83">
        <f t="shared" si="18"/>
        <v>0</v>
      </c>
    </row>
    <row r="84" spans="1:22" ht="29.1" customHeight="1">
      <c r="A84" s="187">
        <v>78</v>
      </c>
      <c r="B84" s="430"/>
      <c r="C84" s="431"/>
      <c r="D84" s="143"/>
      <c r="E84" s="432"/>
      <c r="F84" s="433"/>
      <c r="G84" s="144"/>
      <c r="H84" s="144"/>
      <c r="I84" s="144"/>
      <c r="J84" s="144"/>
      <c r="K84" s="144"/>
      <c r="L84" s="144"/>
      <c r="M84" s="434"/>
      <c r="N84" s="434"/>
      <c r="O84">
        <f t="shared" si="11"/>
        <v>0</v>
      </c>
      <c r="P84">
        <f t="shared" si="12"/>
        <v>0</v>
      </c>
      <c r="Q84">
        <f t="shared" si="13"/>
        <v>0</v>
      </c>
      <c r="R84">
        <f t="shared" si="14"/>
        <v>0</v>
      </c>
      <c r="S84">
        <f t="shared" si="15"/>
        <v>0</v>
      </c>
      <c r="T84">
        <f t="shared" si="16"/>
        <v>0</v>
      </c>
      <c r="U84">
        <f t="shared" si="17"/>
        <v>0</v>
      </c>
      <c r="V84">
        <f t="shared" si="18"/>
        <v>0</v>
      </c>
    </row>
    <row r="85" spans="1:22" ht="29.1" customHeight="1">
      <c r="A85" s="187">
        <v>79</v>
      </c>
      <c r="B85" s="430"/>
      <c r="C85" s="431"/>
      <c r="D85" s="143"/>
      <c r="E85" s="432"/>
      <c r="F85" s="433"/>
      <c r="G85" s="144"/>
      <c r="H85" s="144"/>
      <c r="I85" s="144"/>
      <c r="J85" s="144"/>
      <c r="K85" s="144"/>
      <c r="L85" s="144"/>
      <c r="M85" s="434"/>
      <c r="N85" s="434"/>
      <c r="O85">
        <f t="shared" si="11"/>
        <v>0</v>
      </c>
      <c r="P85">
        <f t="shared" si="12"/>
        <v>0</v>
      </c>
      <c r="Q85">
        <f t="shared" si="13"/>
        <v>0</v>
      </c>
      <c r="R85">
        <f t="shared" si="14"/>
        <v>0</v>
      </c>
      <c r="S85">
        <f t="shared" si="15"/>
        <v>0</v>
      </c>
      <c r="T85">
        <f t="shared" si="16"/>
        <v>0</v>
      </c>
      <c r="U85">
        <f t="shared" si="17"/>
        <v>0</v>
      </c>
      <c r="V85">
        <f t="shared" si="18"/>
        <v>0</v>
      </c>
    </row>
    <row r="86" spans="1:22" ht="29.1" customHeight="1">
      <c r="A86" s="187">
        <v>80</v>
      </c>
      <c r="B86" s="430"/>
      <c r="C86" s="431"/>
      <c r="D86" s="143"/>
      <c r="E86" s="432"/>
      <c r="F86" s="433"/>
      <c r="G86" s="144"/>
      <c r="H86" s="144"/>
      <c r="I86" s="144"/>
      <c r="J86" s="144"/>
      <c r="K86" s="144"/>
      <c r="L86" s="144"/>
      <c r="M86" s="434"/>
      <c r="N86" s="434"/>
      <c r="O86">
        <f t="shared" si="11"/>
        <v>0</v>
      </c>
      <c r="P86">
        <f t="shared" si="12"/>
        <v>0</v>
      </c>
      <c r="Q86">
        <f t="shared" si="13"/>
        <v>0</v>
      </c>
      <c r="R86">
        <f t="shared" si="14"/>
        <v>0</v>
      </c>
      <c r="S86">
        <f t="shared" si="15"/>
        <v>0</v>
      </c>
      <c r="T86">
        <f t="shared" si="16"/>
        <v>0</v>
      </c>
      <c r="U86">
        <f t="shared" si="17"/>
        <v>0</v>
      </c>
      <c r="V86">
        <f t="shared" si="18"/>
        <v>0</v>
      </c>
    </row>
    <row r="87" spans="1:22" ht="29.1" customHeight="1">
      <c r="A87" s="187">
        <v>81</v>
      </c>
      <c r="B87" s="430"/>
      <c r="C87" s="431"/>
      <c r="D87" s="143"/>
      <c r="E87" s="432"/>
      <c r="F87" s="433"/>
      <c r="G87" s="144"/>
      <c r="H87" s="144"/>
      <c r="I87" s="144"/>
      <c r="J87" s="144"/>
      <c r="K87" s="144"/>
      <c r="L87" s="144"/>
      <c r="M87" s="434"/>
      <c r="N87" s="434"/>
      <c r="O87">
        <f t="shared" si="11"/>
        <v>0</v>
      </c>
      <c r="P87">
        <f t="shared" si="12"/>
        <v>0</v>
      </c>
      <c r="Q87">
        <f t="shared" si="13"/>
        <v>0</v>
      </c>
      <c r="R87">
        <f t="shared" si="14"/>
        <v>0</v>
      </c>
      <c r="S87">
        <f t="shared" si="15"/>
        <v>0</v>
      </c>
      <c r="T87">
        <f t="shared" si="16"/>
        <v>0</v>
      </c>
      <c r="U87">
        <f t="shared" si="17"/>
        <v>0</v>
      </c>
      <c r="V87">
        <f t="shared" si="18"/>
        <v>0</v>
      </c>
    </row>
    <row r="88" spans="1:22" ht="29.1" customHeight="1">
      <c r="A88" s="187">
        <v>82</v>
      </c>
      <c r="B88" s="430"/>
      <c r="C88" s="431"/>
      <c r="D88" s="143"/>
      <c r="E88" s="432"/>
      <c r="F88" s="433"/>
      <c r="G88" s="144"/>
      <c r="H88" s="144"/>
      <c r="I88" s="144"/>
      <c r="J88" s="144"/>
      <c r="K88" s="144"/>
      <c r="L88" s="144"/>
      <c r="M88" s="434"/>
      <c r="N88" s="434"/>
      <c r="O88">
        <f>COUNTIF(G88:L88,"〇")</f>
        <v>0</v>
      </c>
      <c r="P88">
        <f t="shared" si="12"/>
        <v>0</v>
      </c>
      <c r="Q88">
        <f t="shared" si="13"/>
        <v>0</v>
      </c>
      <c r="R88">
        <f t="shared" si="14"/>
        <v>0</v>
      </c>
      <c r="S88">
        <f t="shared" si="15"/>
        <v>0</v>
      </c>
      <c r="T88">
        <f>IF(E88="高校生",O88,0)</f>
        <v>0</v>
      </c>
      <c r="U88">
        <f t="shared" si="17"/>
        <v>0</v>
      </c>
      <c r="V88">
        <f t="shared" si="18"/>
        <v>0</v>
      </c>
    </row>
    <row r="89" spans="1:22" ht="29.1" customHeight="1">
      <c r="A89" s="187">
        <v>83</v>
      </c>
      <c r="B89" s="430"/>
      <c r="C89" s="431"/>
      <c r="D89" s="143"/>
      <c r="E89" s="432"/>
      <c r="F89" s="433"/>
      <c r="G89" s="144"/>
      <c r="H89" s="144"/>
      <c r="I89" s="144"/>
      <c r="J89" s="144"/>
      <c r="K89" s="144"/>
      <c r="L89" s="144"/>
      <c r="M89" s="434"/>
      <c r="N89" s="434"/>
      <c r="O89">
        <f t="shared" si="11"/>
        <v>0</v>
      </c>
      <c r="P89">
        <f t="shared" si="12"/>
        <v>0</v>
      </c>
      <c r="Q89">
        <f t="shared" si="13"/>
        <v>0</v>
      </c>
      <c r="R89">
        <f t="shared" si="14"/>
        <v>0</v>
      </c>
      <c r="S89">
        <f t="shared" si="15"/>
        <v>0</v>
      </c>
      <c r="T89">
        <f t="shared" si="16"/>
        <v>0</v>
      </c>
      <c r="U89">
        <f t="shared" si="17"/>
        <v>0</v>
      </c>
      <c r="V89">
        <f t="shared" si="18"/>
        <v>0</v>
      </c>
    </row>
    <row r="90" spans="1:22" ht="29.1" customHeight="1">
      <c r="A90" s="187">
        <v>84</v>
      </c>
      <c r="B90" s="430"/>
      <c r="C90" s="431"/>
      <c r="D90" s="143"/>
      <c r="E90" s="432"/>
      <c r="F90" s="433"/>
      <c r="G90" s="144"/>
      <c r="H90" s="144"/>
      <c r="I90" s="144"/>
      <c r="J90" s="144"/>
      <c r="K90" s="144"/>
      <c r="L90" s="144"/>
      <c r="M90" s="434"/>
      <c r="N90" s="434"/>
      <c r="O90">
        <f t="shared" si="11"/>
        <v>0</v>
      </c>
      <c r="P90">
        <f t="shared" si="12"/>
        <v>0</v>
      </c>
      <c r="Q90">
        <f t="shared" si="13"/>
        <v>0</v>
      </c>
      <c r="R90">
        <f t="shared" si="14"/>
        <v>0</v>
      </c>
      <c r="S90">
        <f t="shared" si="15"/>
        <v>0</v>
      </c>
      <c r="T90">
        <f t="shared" si="16"/>
        <v>0</v>
      </c>
      <c r="U90">
        <f t="shared" si="17"/>
        <v>0</v>
      </c>
      <c r="V90">
        <f t="shared" si="18"/>
        <v>0</v>
      </c>
    </row>
    <row r="91" spans="1:22" ht="29.1" customHeight="1">
      <c r="A91" s="187">
        <v>85</v>
      </c>
      <c r="B91" s="430"/>
      <c r="C91" s="431"/>
      <c r="D91" s="143"/>
      <c r="E91" s="432"/>
      <c r="F91" s="433"/>
      <c r="G91" s="144"/>
      <c r="H91" s="144"/>
      <c r="I91" s="144"/>
      <c r="J91" s="144"/>
      <c r="K91" s="144"/>
      <c r="L91" s="144"/>
      <c r="M91" s="434"/>
      <c r="N91" s="434"/>
      <c r="O91">
        <f t="shared" si="11"/>
        <v>0</v>
      </c>
      <c r="P91">
        <f t="shared" si="12"/>
        <v>0</v>
      </c>
      <c r="Q91">
        <f t="shared" si="13"/>
        <v>0</v>
      </c>
      <c r="R91">
        <f t="shared" si="14"/>
        <v>0</v>
      </c>
      <c r="S91">
        <f t="shared" si="15"/>
        <v>0</v>
      </c>
      <c r="T91">
        <f t="shared" si="16"/>
        <v>0</v>
      </c>
      <c r="U91">
        <f t="shared" si="17"/>
        <v>0</v>
      </c>
      <c r="V91">
        <f t="shared" si="18"/>
        <v>0</v>
      </c>
    </row>
    <row r="92" spans="1:22" ht="29.1" customHeight="1">
      <c r="A92" s="187">
        <v>86</v>
      </c>
      <c r="B92" s="430"/>
      <c r="C92" s="431"/>
      <c r="D92" s="143"/>
      <c r="E92" s="432"/>
      <c r="F92" s="433"/>
      <c r="G92" s="144"/>
      <c r="H92" s="144"/>
      <c r="I92" s="144"/>
      <c r="J92" s="144"/>
      <c r="K92" s="144"/>
      <c r="L92" s="144"/>
      <c r="M92" s="434"/>
      <c r="N92" s="434"/>
      <c r="O92">
        <f t="shared" si="11"/>
        <v>0</v>
      </c>
      <c r="P92">
        <f t="shared" si="12"/>
        <v>0</v>
      </c>
      <c r="Q92">
        <f t="shared" si="13"/>
        <v>0</v>
      </c>
      <c r="R92">
        <f t="shared" si="14"/>
        <v>0</v>
      </c>
      <c r="S92">
        <f t="shared" si="15"/>
        <v>0</v>
      </c>
      <c r="T92">
        <f t="shared" si="16"/>
        <v>0</v>
      </c>
      <c r="U92">
        <f t="shared" si="17"/>
        <v>0</v>
      </c>
      <c r="V92">
        <f t="shared" si="18"/>
        <v>0</v>
      </c>
    </row>
    <row r="93" spans="1:22" ht="29.1" customHeight="1">
      <c r="A93" s="187">
        <v>87</v>
      </c>
      <c r="B93" s="430"/>
      <c r="C93" s="431"/>
      <c r="D93" s="143"/>
      <c r="E93" s="432"/>
      <c r="F93" s="433"/>
      <c r="G93" s="144"/>
      <c r="H93" s="144"/>
      <c r="I93" s="144"/>
      <c r="J93" s="144"/>
      <c r="K93" s="144"/>
      <c r="L93" s="144"/>
      <c r="M93" s="434"/>
      <c r="N93" s="434"/>
      <c r="O93">
        <f t="shared" si="11"/>
        <v>0</v>
      </c>
      <c r="P93">
        <f t="shared" si="12"/>
        <v>0</v>
      </c>
      <c r="Q93">
        <f t="shared" si="13"/>
        <v>0</v>
      </c>
      <c r="R93">
        <f t="shared" si="14"/>
        <v>0</v>
      </c>
      <c r="S93">
        <f t="shared" si="15"/>
        <v>0</v>
      </c>
      <c r="T93">
        <f t="shared" si="16"/>
        <v>0</v>
      </c>
      <c r="U93">
        <f t="shared" si="17"/>
        <v>0</v>
      </c>
      <c r="V93">
        <f t="shared" si="18"/>
        <v>0</v>
      </c>
    </row>
    <row r="94" spans="1:22" ht="29.1" customHeight="1">
      <c r="A94" s="187">
        <v>88</v>
      </c>
      <c r="B94" s="430"/>
      <c r="C94" s="431"/>
      <c r="D94" s="143"/>
      <c r="E94" s="432"/>
      <c r="F94" s="433"/>
      <c r="G94" s="144"/>
      <c r="H94" s="144"/>
      <c r="I94" s="144"/>
      <c r="J94" s="144"/>
      <c r="K94" s="144"/>
      <c r="L94" s="144"/>
      <c r="M94" s="434"/>
      <c r="N94" s="434"/>
      <c r="O94">
        <f t="shared" si="11"/>
        <v>0</v>
      </c>
      <c r="P94">
        <f t="shared" si="12"/>
        <v>0</v>
      </c>
      <c r="Q94">
        <f t="shared" si="13"/>
        <v>0</v>
      </c>
      <c r="R94">
        <f t="shared" si="14"/>
        <v>0</v>
      </c>
      <c r="S94">
        <f t="shared" si="15"/>
        <v>0</v>
      </c>
      <c r="T94">
        <f t="shared" si="16"/>
        <v>0</v>
      </c>
      <c r="U94">
        <f t="shared" si="17"/>
        <v>0</v>
      </c>
      <c r="V94">
        <f t="shared" si="18"/>
        <v>0</v>
      </c>
    </row>
    <row r="95" spans="1:22" ht="29.1" customHeight="1">
      <c r="A95" s="187">
        <v>89</v>
      </c>
      <c r="B95" s="430"/>
      <c r="C95" s="431"/>
      <c r="D95" s="143"/>
      <c r="E95" s="432"/>
      <c r="F95" s="433"/>
      <c r="G95" s="144"/>
      <c r="H95" s="144"/>
      <c r="I95" s="144"/>
      <c r="J95" s="144"/>
      <c r="K95" s="144"/>
      <c r="L95" s="144"/>
      <c r="M95" s="434"/>
      <c r="N95" s="434"/>
      <c r="O95">
        <f t="shared" si="11"/>
        <v>0</v>
      </c>
      <c r="P95">
        <f t="shared" si="12"/>
        <v>0</v>
      </c>
      <c r="Q95">
        <f t="shared" si="13"/>
        <v>0</v>
      </c>
      <c r="R95">
        <f t="shared" si="14"/>
        <v>0</v>
      </c>
      <c r="S95">
        <f t="shared" si="15"/>
        <v>0</v>
      </c>
      <c r="T95">
        <f t="shared" si="16"/>
        <v>0</v>
      </c>
      <c r="U95">
        <f t="shared" si="17"/>
        <v>0</v>
      </c>
      <c r="V95">
        <f t="shared" si="18"/>
        <v>0</v>
      </c>
    </row>
    <row r="96" spans="1:22" ht="29.1" customHeight="1">
      <c r="A96" s="187">
        <v>90</v>
      </c>
      <c r="B96" s="430"/>
      <c r="C96" s="431"/>
      <c r="D96" s="143"/>
      <c r="E96" s="432"/>
      <c r="F96" s="433"/>
      <c r="G96" s="144"/>
      <c r="H96" s="144"/>
      <c r="I96" s="144"/>
      <c r="J96" s="144"/>
      <c r="K96" s="144"/>
      <c r="L96" s="144"/>
      <c r="M96" s="434"/>
      <c r="N96" s="434"/>
      <c r="O96">
        <f t="shared" si="11"/>
        <v>0</v>
      </c>
      <c r="P96">
        <f t="shared" si="12"/>
        <v>0</v>
      </c>
      <c r="Q96">
        <f t="shared" si="13"/>
        <v>0</v>
      </c>
      <c r="R96">
        <f t="shared" si="14"/>
        <v>0</v>
      </c>
      <c r="S96">
        <f t="shared" si="15"/>
        <v>0</v>
      </c>
      <c r="T96">
        <f t="shared" si="16"/>
        <v>0</v>
      </c>
      <c r="U96">
        <f t="shared" si="17"/>
        <v>0</v>
      </c>
      <c r="V96">
        <f t="shared" si="18"/>
        <v>0</v>
      </c>
    </row>
    <row r="97" spans="1:22" ht="29.1" customHeight="1">
      <c r="A97" s="187">
        <v>91</v>
      </c>
      <c r="B97" s="430"/>
      <c r="C97" s="431"/>
      <c r="D97" s="143"/>
      <c r="E97" s="432"/>
      <c r="F97" s="433"/>
      <c r="G97" s="144"/>
      <c r="H97" s="144"/>
      <c r="I97" s="144"/>
      <c r="J97" s="144"/>
      <c r="K97" s="144"/>
      <c r="L97" s="144"/>
      <c r="M97" s="434"/>
      <c r="N97" s="434"/>
      <c r="O97">
        <f t="shared" si="11"/>
        <v>0</v>
      </c>
      <c r="P97">
        <f t="shared" si="12"/>
        <v>0</v>
      </c>
      <c r="Q97">
        <f t="shared" si="13"/>
        <v>0</v>
      </c>
      <c r="R97">
        <f t="shared" si="14"/>
        <v>0</v>
      </c>
      <c r="S97">
        <f t="shared" si="15"/>
        <v>0</v>
      </c>
      <c r="T97">
        <f t="shared" si="16"/>
        <v>0</v>
      </c>
      <c r="U97">
        <f t="shared" si="17"/>
        <v>0</v>
      </c>
      <c r="V97">
        <f t="shared" si="18"/>
        <v>0</v>
      </c>
    </row>
    <row r="98" spans="1:22" ht="29.1" customHeight="1">
      <c r="A98" s="187">
        <v>92</v>
      </c>
      <c r="B98" s="430"/>
      <c r="C98" s="431"/>
      <c r="D98" s="143"/>
      <c r="E98" s="432"/>
      <c r="F98" s="433"/>
      <c r="G98" s="144"/>
      <c r="H98" s="144"/>
      <c r="I98" s="144"/>
      <c r="J98" s="144"/>
      <c r="K98" s="144"/>
      <c r="L98" s="144"/>
      <c r="M98" s="434"/>
      <c r="N98" s="434"/>
      <c r="O98">
        <f t="shared" si="11"/>
        <v>0</v>
      </c>
      <c r="P98">
        <f t="shared" si="12"/>
        <v>0</v>
      </c>
      <c r="Q98">
        <f t="shared" si="13"/>
        <v>0</v>
      </c>
      <c r="R98">
        <f t="shared" si="14"/>
        <v>0</v>
      </c>
      <c r="S98">
        <f t="shared" si="15"/>
        <v>0</v>
      </c>
      <c r="T98">
        <f t="shared" si="16"/>
        <v>0</v>
      </c>
      <c r="U98">
        <f t="shared" si="17"/>
        <v>0</v>
      </c>
      <c r="V98">
        <f t="shared" si="18"/>
        <v>0</v>
      </c>
    </row>
    <row r="99" spans="1:22" ht="29.1" customHeight="1">
      <c r="A99" s="187">
        <v>93</v>
      </c>
      <c r="B99" s="430"/>
      <c r="C99" s="431"/>
      <c r="D99" s="143"/>
      <c r="E99" s="432"/>
      <c r="F99" s="433"/>
      <c r="G99" s="144"/>
      <c r="H99" s="144"/>
      <c r="I99" s="144"/>
      <c r="J99" s="144"/>
      <c r="K99" s="144"/>
      <c r="L99" s="144"/>
      <c r="M99" s="434"/>
      <c r="N99" s="434"/>
      <c r="O99">
        <f t="shared" si="11"/>
        <v>0</v>
      </c>
      <c r="P99">
        <f t="shared" si="12"/>
        <v>0</v>
      </c>
      <c r="Q99">
        <f t="shared" si="13"/>
        <v>0</v>
      </c>
      <c r="R99">
        <f t="shared" si="14"/>
        <v>0</v>
      </c>
      <c r="S99">
        <f t="shared" si="15"/>
        <v>0</v>
      </c>
      <c r="T99">
        <f t="shared" si="16"/>
        <v>0</v>
      </c>
      <c r="U99">
        <f t="shared" si="17"/>
        <v>0</v>
      </c>
      <c r="V99">
        <f t="shared" si="18"/>
        <v>0</v>
      </c>
    </row>
    <row r="100" spans="1:22" ht="29.1" customHeight="1">
      <c r="A100" s="187">
        <v>94</v>
      </c>
      <c r="B100" s="430"/>
      <c r="C100" s="431"/>
      <c r="D100" s="143"/>
      <c r="E100" s="432"/>
      <c r="F100" s="433"/>
      <c r="G100" s="144"/>
      <c r="H100" s="144"/>
      <c r="I100" s="144"/>
      <c r="J100" s="144"/>
      <c r="K100" s="144"/>
      <c r="L100" s="144"/>
      <c r="M100" s="434"/>
      <c r="N100" s="434"/>
      <c r="O100">
        <f t="shared" si="11"/>
        <v>0</v>
      </c>
      <c r="P100">
        <f t="shared" si="12"/>
        <v>0</v>
      </c>
      <c r="Q100">
        <f t="shared" si="13"/>
        <v>0</v>
      </c>
      <c r="R100">
        <f t="shared" si="14"/>
        <v>0</v>
      </c>
      <c r="S100">
        <f t="shared" si="15"/>
        <v>0</v>
      </c>
      <c r="T100">
        <f t="shared" si="16"/>
        <v>0</v>
      </c>
      <c r="U100">
        <f t="shared" si="17"/>
        <v>0</v>
      </c>
      <c r="V100">
        <f t="shared" si="18"/>
        <v>0</v>
      </c>
    </row>
    <row r="101" spans="1:22" ht="29.1" customHeight="1">
      <c r="A101" s="187">
        <v>95</v>
      </c>
      <c r="B101" s="430"/>
      <c r="C101" s="431"/>
      <c r="D101" s="143"/>
      <c r="E101" s="432"/>
      <c r="F101" s="433"/>
      <c r="G101" s="144"/>
      <c r="H101" s="144"/>
      <c r="I101" s="144"/>
      <c r="J101" s="144"/>
      <c r="K101" s="144"/>
      <c r="L101" s="144"/>
      <c r="M101" s="434"/>
      <c r="N101" s="434"/>
      <c r="O101">
        <f t="shared" si="11"/>
        <v>0</v>
      </c>
      <c r="P101">
        <f t="shared" si="12"/>
        <v>0</v>
      </c>
      <c r="Q101">
        <f t="shared" si="13"/>
        <v>0</v>
      </c>
      <c r="R101">
        <f t="shared" si="14"/>
        <v>0</v>
      </c>
      <c r="S101">
        <f t="shared" si="15"/>
        <v>0</v>
      </c>
      <c r="T101">
        <f t="shared" si="16"/>
        <v>0</v>
      </c>
      <c r="U101">
        <f t="shared" si="17"/>
        <v>0</v>
      </c>
      <c r="V101">
        <f t="shared" si="18"/>
        <v>0</v>
      </c>
    </row>
    <row r="102" spans="1:22" ht="29.1" customHeight="1">
      <c r="A102" s="187">
        <v>96</v>
      </c>
      <c r="B102" s="430"/>
      <c r="C102" s="431"/>
      <c r="D102" s="143"/>
      <c r="E102" s="432"/>
      <c r="F102" s="433"/>
      <c r="G102" s="144"/>
      <c r="H102" s="144"/>
      <c r="I102" s="144"/>
      <c r="J102" s="144"/>
      <c r="K102" s="144"/>
      <c r="L102" s="144"/>
      <c r="M102" s="434"/>
      <c r="N102" s="434"/>
      <c r="O102">
        <f t="shared" si="11"/>
        <v>0</v>
      </c>
      <c r="P102">
        <f t="shared" si="12"/>
        <v>0</v>
      </c>
      <c r="Q102">
        <f t="shared" si="13"/>
        <v>0</v>
      </c>
      <c r="R102">
        <f t="shared" si="14"/>
        <v>0</v>
      </c>
      <c r="S102">
        <f t="shared" si="15"/>
        <v>0</v>
      </c>
      <c r="T102">
        <f t="shared" si="16"/>
        <v>0</v>
      </c>
      <c r="U102">
        <f t="shared" si="17"/>
        <v>0</v>
      </c>
      <c r="V102">
        <f t="shared" si="18"/>
        <v>0</v>
      </c>
    </row>
    <row r="103" spans="1:22" ht="29.1" customHeight="1">
      <c r="A103" s="187">
        <v>97</v>
      </c>
      <c r="B103" s="430"/>
      <c r="C103" s="431"/>
      <c r="D103" s="143"/>
      <c r="E103" s="432"/>
      <c r="F103" s="433"/>
      <c r="G103" s="144"/>
      <c r="H103" s="144"/>
      <c r="I103" s="144"/>
      <c r="J103" s="144"/>
      <c r="K103" s="144"/>
      <c r="L103" s="144"/>
      <c r="M103" s="434"/>
      <c r="N103" s="434"/>
      <c r="O103">
        <f t="shared" si="11"/>
        <v>0</v>
      </c>
      <c r="P103">
        <f t="shared" si="12"/>
        <v>0</v>
      </c>
      <c r="Q103">
        <f t="shared" si="13"/>
        <v>0</v>
      </c>
      <c r="R103">
        <f t="shared" si="14"/>
        <v>0</v>
      </c>
      <c r="S103">
        <f t="shared" si="15"/>
        <v>0</v>
      </c>
      <c r="T103">
        <f t="shared" si="16"/>
        <v>0</v>
      </c>
      <c r="U103">
        <f t="shared" si="17"/>
        <v>0</v>
      </c>
      <c r="V103">
        <f t="shared" si="18"/>
        <v>0</v>
      </c>
    </row>
    <row r="104" spans="1:22" ht="29.1" customHeight="1">
      <c r="A104" s="187">
        <v>98</v>
      </c>
      <c r="B104" s="430"/>
      <c r="C104" s="431"/>
      <c r="D104" s="143"/>
      <c r="E104" s="432"/>
      <c r="F104" s="433"/>
      <c r="G104" s="144"/>
      <c r="H104" s="144"/>
      <c r="I104" s="144"/>
      <c r="J104" s="144"/>
      <c r="K104" s="144"/>
      <c r="L104" s="144"/>
      <c r="M104" s="434"/>
      <c r="N104" s="434"/>
      <c r="O104">
        <f t="shared" si="11"/>
        <v>0</v>
      </c>
      <c r="P104">
        <f t="shared" si="12"/>
        <v>0</v>
      </c>
      <c r="Q104">
        <f t="shared" si="13"/>
        <v>0</v>
      </c>
      <c r="R104">
        <f t="shared" si="14"/>
        <v>0</v>
      </c>
      <c r="S104">
        <f t="shared" si="15"/>
        <v>0</v>
      </c>
      <c r="T104">
        <f t="shared" si="16"/>
        <v>0</v>
      </c>
      <c r="U104">
        <f t="shared" si="17"/>
        <v>0</v>
      </c>
      <c r="V104">
        <f t="shared" si="18"/>
        <v>0</v>
      </c>
    </row>
    <row r="105" spans="1:22" ht="29.1" customHeight="1">
      <c r="A105" s="187">
        <v>99</v>
      </c>
      <c r="B105" s="430"/>
      <c r="C105" s="431"/>
      <c r="D105" s="143"/>
      <c r="E105" s="432"/>
      <c r="F105" s="433"/>
      <c r="G105" s="144"/>
      <c r="H105" s="144"/>
      <c r="I105" s="144"/>
      <c r="J105" s="144"/>
      <c r="K105" s="144"/>
      <c r="L105" s="144"/>
      <c r="M105" s="434"/>
      <c r="N105" s="434"/>
      <c r="O105">
        <f t="shared" si="11"/>
        <v>0</v>
      </c>
      <c r="P105">
        <f t="shared" si="12"/>
        <v>0</v>
      </c>
      <c r="Q105">
        <f t="shared" si="13"/>
        <v>0</v>
      </c>
      <c r="R105">
        <f t="shared" si="14"/>
        <v>0</v>
      </c>
      <c r="S105">
        <f t="shared" si="15"/>
        <v>0</v>
      </c>
      <c r="T105">
        <f t="shared" si="16"/>
        <v>0</v>
      </c>
      <c r="U105">
        <f t="shared" si="17"/>
        <v>0</v>
      </c>
      <c r="V105">
        <f t="shared" si="18"/>
        <v>0</v>
      </c>
    </row>
    <row r="106" spans="1:22" ht="29.1" customHeight="1">
      <c r="A106" s="187">
        <v>100</v>
      </c>
      <c r="B106" s="430"/>
      <c r="C106" s="431"/>
      <c r="D106" s="143"/>
      <c r="E106" s="432"/>
      <c r="F106" s="433"/>
      <c r="G106" s="144"/>
      <c r="H106" s="144"/>
      <c r="I106" s="144"/>
      <c r="J106" s="144"/>
      <c r="K106" s="144"/>
      <c r="L106" s="144"/>
      <c r="M106" s="434"/>
      <c r="N106" s="434"/>
      <c r="O106">
        <f t="shared" si="11"/>
        <v>0</v>
      </c>
      <c r="P106">
        <f t="shared" si="12"/>
        <v>0</v>
      </c>
      <c r="Q106">
        <f t="shared" si="13"/>
        <v>0</v>
      </c>
      <c r="R106">
        <f t="shared" si="14"/>
        <v>0</v>
      </c>
      <c r="S106">
        <f t="shared" si="15"/>
        <v>0</v>
      </c>
      <c r="T106">
        <f t="shared" si="16"/>
        <v>0</v>
      </c>
      <c r="U106">
        <f t="shared" si="17"/>
        <v>0</v>
      </c>
      <c r="V106">
        <f t="shared" si="18"/>
        <v>0</v>
      </c>
    </row>
    <row r="107" spans="1:22" ht="29.1" customHeight="1">
      <c r="A107" s="187">
        <v>101</v>
      </c>
      <c r="B107" s="430"/>
      <c r="C107" s="431"/>
      <c r="D107" s="143"/>
      <c r="E107" s="432"/>
      <c r="F107" s="433"/>
      <c r="G107" s="144"/>
      <c r="H107" s="144"/>
      <c r="I107" s="144"/>
      <c r="J107" s="144"/>
      <c r="K107" s="144"/>
      <c r="L107" s="144"/>
      <c r="M107" s="434"/>
      <c r="N107" s="434"/>
      <c r="O107">
        <f t="shared" si="11"/>
        <v>0</v>
      </c>
      <c r="P107">
        <f t="shared" si="12"/>
        <v>0</v>
      </c>
      <c r="Q107">
        <f t="shared" si="13"/>
        <v>0</v>
      </c>
      <c r="R107">
        <f t="shared" si="14"/>
        <v>0</v>
      </c>
      <c r="S107">
        <f t="shared" si="15"/>
        <v>0</v>
      </c>
      <c r="T107">
        <f t="shared" si="16"/>
        <v>0</v>
      </c>
      <c r="U107">
        <f t="shared" si="17"/>
        <v>0</v>
      </c>
      <c r="V107">
        <f t="shared" si="18"/>
        <v>0</v>
      </c>
    </row>
    <row r="108" spans="1:22" ht="29.1" customHeight="1">
      <c r="A108" s="187">
        <v>102</v>
      </c>
      <c r="B108" s="430"/>
      <c r="C108" s="431"/>
      <c r="D108" s="143"/>
      <c r="E108" s="432"/>
      <c r="F108" s="433"/>
      <c r="G108" s="144"/>
      <c r="H108" s="144"/>
      <c r="I108" s="144"/>
      <c r="J108" s="144"/>
      <c r="K108" s="144"/>
      <c r="L108" s="144"/>
      <c r="M108" s="434"/>
      <c r="N108" s="434"/>
      <c r="O108">
        <f t="shared" si="11"/>
        <v>0</v>
      </c>
      <c r="P108">
        <f t="shared" si="12"/>
        <v>0</v>
      </c>
      <c r="Q108">
        <f t="shared" si="13"/>
        <v>0</v>
      </c>
      <c r="R108">
        <f t="shared" si="14"/>
        <v>0</v>
      </c>
      <c r="S108">
        <f t="shared" si="15"/>
        <v>0</v>
      </c>
      <c r="T108">
        <f t="shared" si="16"/>
        <v>0</v>
      </c>
      <c r="U108">
        <f t="shared" si="17"/>
        <v>0</v>
      </c>
      <c r="V108">
        <f t="shared" si="18"/>
        <v>0</v>
      </c>
    </row>
    <row r="109" spans="1:22" ht="29.1" customHeight="1">
      <c r="A109" s="187">
        <v>103</v>
      </c>
      <c r="B109" s="430"/>
      <c r="C109" s="431"/>
      <c r="D109" s="143"/>
      <c r="E109" s="432"/>
      <c r="F109" s="433"/>
      <c r="G109" s="144"/>
      <c r="H109" s="144"/>
      <c r="I109" s="144"/>
      <c r="J109" s="144"/>
      <c r="K109" s="144"/>
      <c r="L109" s="144"/>
      <c r="M109" s="434"/>
      <c r="N109" s="434"/>
      <c r="O109">
        <f t="shared" si="11"/>
        <v>0</v>
      </c>
      <c r="P109">
        <f t="shared" si="12"/>
        <v>0</v>
      </c>
      <c r="Q109">
        <f t="shared" si="13"/>
        <v>0</v>
      </c>
      <c r="R109">
        <f t="shared" si="14"/>
        <v>0</v>
      </c>
      <c r="S109">
        <f t="shared" si="15"/>
        <v>0</v>
      </c>
      <c r="T109">
        <f t="shared" si="16"/>
        <v>0</v>
      </c>
      <c r="U109">
        <f t="shared" si="17"/>
        <v>0</v>
      </c>
      <c r="V109">
        <f t="shared" si="18"/>
        <v>0</v>
      </c>
    </row>
    <row r="110" spans="1:22" ht="29.1" customHeight="1">
      <c r="A110" s="187">
        <v>104</v>
      </c>
      <c r="B110" s="430"/>
      <c r="C110" s="431"/>
      <c r="D110" s="143"/>
      <c r="E110" s="432"/>
      <c r="F110" s="433"/>
      <c r="G110" s="144"/>
      <c r="H110" s="144"/>
      <c r="I110" s="144"/>
      <c r="J110" s="144"/>
      <c r="K110" s="144"/>
      <c r="L110" s="144"/>
      <c r="M110" s="434"/>
      <c r="N110" s="434"/>
      <c r="O110">
        <f t="shared" si="11"/>
        <v>0</v>
      </c>
      <c r="P110">
        <f t="shared" si="12"/>
        <v>0</v>
      </c>
      <c r="Q110">
        <f t="shared" si="13"/>
        <v>0</v>
      </c>
      <c r="R110">
        <f t="shared" si="14"/>
        <v>0</v>
      </c>
      <c r="S110">
        <f t="shared" si="15"/>
        <v>0</v>
      </c>
      <c r="T110">
        <f t="shared" si="16"/>
        <v>0</v>
      </c>
      <c r="U110">
        <f t="shared" si="17"/>
        <v>0</v>
      </c>
      <c r="V110">
        <f t="shared" si="18"/>
        <v>0</v>
      </c>
    </row>
    <row r="111" spans="1:22" ht="29.1" customHeight="1">
      <c r="A111" s="187">
        <v>105</v>
      </c>
      <c r="B111" s="430"/>
      <c r="C111" s="431"/>
      <c r="D111" s="143"/>
      <c r="E111" s="432"/>
      <c r="F111" s="433"/>
      <c r="G111" s="144"/>
      <c r="H111" s="144"/>
      <c r="I111" s="144"/>
      <c r="J111" s="144"/>
      <c r="K111" s="144"/>
      <c r="L111" s="144"/>
      <c r="M111" s="434"/>
      <c r="N111" s="434"/>
      <c r="O111">
        <f t="shared" si="11"/>
        <v>0</v>
      </c>
      <c r="P111">
        <f t="shared" si="12"/>
        <v>0</v>
      </c>
      <c r="Q111">
        <f t="shared" si="13"/>
        <v>0</v>
      </c>
      <c r="R111">
        <f t="shared" si="14"/>
        <v>0</v>
      </c>
      <c r="S111">
        <f t="shared" si="15"/>
        <v>0</v>
      </c>
      <c r="T111">
        <f t="shared" si="16"/>
        <v>0</v>
      </c>
      <c r="U111">
        <f t="shared" si="17"/>
        <v>0</v>
      </c>
      <c r="V111">
        <f t="shared" si="18"/>
        <v>0</v>
      </c>
    </row>
    <row r="112" spans="1:22" ht="29.1" customHeight="1">
      <c r="A112" s="187">
        <v>106</v>
      </c>
      <c r="B112" s="430"/>
      <c r="C112" s="431"/>
      <c r="D112" s="143"/>
      <c r="E112" s="432"/>
      <c r="F112" s="433"/>
      <c r="G112" s="144"/>
      <c r="H112" s="144"/>
      <c r="I112" s="144"/>
      <c r="J112" s="144"/>
      <c r="K112" s="144"/>
      <c r="L112" s="144"/>
      <c r="M112" s="434"/>
      <c r="N112" s="434"/>
      <c r="O112">
        <f t="shared" si="11"/>
        <v>0</v>
      </c>
      <c r="P112">
        <f t="shared" si="12"/>
        <v>0</v>
      </c>
      <c r="Q112">
        <f t="shared" si="13"/>
        <v>0</v>
      </c>
      <c r="R112">
        <f t="shared" si="14"/>
        <v>0</v>
      </c>
      <c r="S112">
        <f t="shared" si="15"/>
        <v>0</v>
      </c>
      <c r="T112">
        <f t="shared" si="16"/>
        <v>0</v>
      </c>
      <c r="U112">
        <f t="shared" si="17"/>
        <v>0</v>
      </c>
      <c r="V112">
        <f t="shared" si="18"/>
        <v>0</v>
      </c>
    </row>
    <row r="113" spans="1:22" ht="29.1" customHeight="1">
      <c r="A113" s="187">
        <v>107</v>
      </c>
      <c r="B113" s="430"/>
      <c r="C113" s="431"/>
      <c r="D113" s="143"/>
      <c r="E113" s="432"/>
      <c r="F113" s="433"/>
      <c r="G113" s="144"/>
      <c r="H113" s="144"/>
      <c r="I113" s="144"/>
      <c r="J113" s="144"/>
      <c r="K113" s="144"/>
      <c r="L113" s="144"/>
      <c r="M113" s="434"/>
      <c r="N113" s="434"/>
      <c r="O113">
        <f t="shared" si="11"/>
        <v>0</v>
      </c>
      <c r="P113">
        <f t="shared" si="12"/>
        <v>0</v>
      </c>
      <c r="Q113">
        <f t="shared" si="13"/>
        <v>0</v>
      </c>
      <c r="R113">
        <f t="shared" si="14"/>
        <v>0</v>
      </c>
      <c r="S113">
        <f t="shared" si="15"/>
        <v>0</v>
      </c>
      <c r="T113">
        <f t="shared" si="16"/>
        <v>0</v>
      </c>
      <c r="U113">
        <f t="shared" si="17"/>
        <v>0</v>
      </c>
      <c r="V113">
        <f t="shared" si="18"/>
        <v>0</v>
      </c>
    </row>
    <row r="114" spans="1:22" ht="29.1" customHeight="1">
      <c r="A114" s="187">
        <v>108</v>
      </c>
      <c r="B114" s="430"/>
      <c r="C114" s="431"/>
      <c r="D114" s="143"/>
      <c r="E114" s="432"/>
      <c r="F114" s="433"/>
      <c r="G114" s="144"/>
      <c r="H114" s="144"/>
      <c r="I114" s="144"/>
      <c r="J114" s="144"/>
      <c r="K114" s="144"/>
      <c r="L114" s="144"/>
      <c r="M114" s="434"/>
      <c r="N114" s="434"/>
      <c r="O114">
        <f t="shared" si="11"/>
        <v>0</v>
      </c>
      <c r="P114">
        <f t="shared" si="12"/>
        <v>0</v>
      </c>
      <c r="Q114">
        <f t="shared" si="13"/>
        <v>0</v>
      </c>
      <c r="R114">
        <f t="shared" si="14"/>
        <v>0</v>
      </c>
      <c r="S114">
        <f t="shared" si="15"/>
        <v>0</v>
      </c>
      <c r="T114">
        <f t="shared" si="16"/>
        <v>0</v>
      </c>
      <c r="U114">
        <f t="shared" si="17"/>
        <v>0</v>
      </c>
      <c r="V114">
        <f t="shared" si="18"/>
        <v>0</v>
      </c>
    </row>
    <row r="115" spans="1:22" ht="29.1" customHeight="1">
      <c r="A115" s="187">
        <v>109</v>
      </c>
      <c r="B115" s="430"/>
      <c r="C115" s="431"/>
      <c r="D115" s="143"/>
      <c r="E115" s="432"/>
      <c r="F115" s="433"/>
      <c r="G115" s="144"/>
      <c r="H115" s="144"/>
      <c r="I115" s="144"/>
      <c r="J115" s="144"/>
      <c r="K115" s="144"/>
      <c r="L115" s="144"/>
      <c r="M115" s="434"/>
      <c r="N115" s="434"/>
      <c r="O115">
        <f t="shared" si="11"/>
        <v>0</v>
      </c>
      <c r="P115">
        <f t="shared" si="12"/>
        <v>0</v>
      </c>
      <c r="Q115">
        <f t="shared" si="13"/>
        <v>0</v>
      </c>
      <c r="R115">
        <f t="shared" si="14"/>
        <v>0</v>
      </c>
      <c r="S115">
        <f t="shared" si="15"/>
        <v>0</v>
      </c>
      <c r="T115">
        <f t="shared" si="16"/>
        <v>0</v>
      </c>
      <c r="U115">
        <f t="shared" si="17"/>
        <v>0</v>
      </c>
      <c r="V115">
        <f t="shared" si="18"/>
        <v>0</v>
      </c>
    </row>
    <row r="116" spans="1:22" ht="29.1" customHeight="1">
      <c r="A116" s="187">
        <v>110</v>
      </c>
      <c r="B116" s="430"/>
      <c r="C116" s="431"/>
      <c r="D116" s="143"/>
      <c r="E116" s="432"/>
      <c r="F116" s="433"/>
      <c r="G116" s="144"/>
      <c r="H116" s="144"/>
      <c r="I116" s="144"/>
      <c r="J116" s="144"/>
      <c r="K116" s="144"/>
      <c r="L116" s="144"/>
      <c r="M116" s="434"/>
      <c r="N116" s="434"/>
      <c r="O116">
        <f t="shared" si="11"/>
        <v>0</v>
      </c>
      <c r="P116">
        <f t="shared" si="12"/>
        <v>0</v>
      </c>
      <c r="Q116">
        <f t="shared" si="13"/>
        <v>0</v>
      </c>
      <c r="R116">
        <f t="shared" si="14"/>
        <v>0</v>
      </c>
      <c r="S116">
        <f t="shared" si="15"/>
        <v>0</v>
      </c>
      <c r="T116">
        <f t="shared" si="16"/>
        <v>0</v>
      </c>
      <c r="U116">
        <f t="shared" si="17"/>
        <v>0</v>
      </c>
      <c r="V116">
        <f t="shared" si="18"/>
        <v>0</v>
      </c>
    </row>
    <row r="117" spans="1:22" ht="29.1" customHeight="1">
      <c r="A117" s="187">
        <v>111</v>
      </c>
      <c r="B117" s="430"/>
      <c r="C117" s="431"/>
      <c r="D117" s="143"/>
      <c r="E117" s="432"/>
      <c r="F117" s="433"/>
      <c r="G117" s="144"/>
      <c r="H117" s="144"/>
      <c r="I117" s="144"/>
      <c r="J117" s="144"/>
      <c r="K117" s="144"/>
      <c r="L117" s="144"/>
      <c r="M117" s="434"/>
      <c r="N117" s="434"/>
      <c r="O117">
        <f t="shared" si="11"/>
        <v>0</v>
      </c>
      <c r="P117">
        <f t="shared" si="12"/>
        <v>0</v>
      </c>
      <c r="Q117">
        <f t="shared" si="13"/>
        <v>0</v>
      </c>
      <c r="R117">
        <f t="shared" si="14"/>
        <v>0</v>
      </c>
      <c r="S117">
        <f t="shared" si="15"/>
        <v>0</v>
      </c>
      <c r="T117">
        <f t="shared" si="16"/>
        <v>0</v>
      </c>
      <c r="U117">
        <f t="shared" si="17"/>
        <v>0</v>
      </c>
      <c r="V117">
        <f t="shared" si="18"/>
        <v>0</v>
      </c>
    </row>
    <row r="118" spans="1:22" ht="29.1" customHeight="1">
      <c r="A118" s="187">
        <v>112</v>
      </c>
      <c r="B118" s="430"/>
      <c r="C118" s="431"/>
      <c r="D118" s="143"/>
      <c r="E118" s="432"/>
      <c r="F118" s="433"/>
      <c r="G118" s="144"/>
      <c r="H118" s="144"/>
      <c r="I118" s="144"/>
      <c r="J118" s="144"/>
      <c r="K118" s="144"/>
      <c r="L118" s="144"/>
      <c r="M118" s="434"/>
      <c r="N118" s="434"/>
      <c r="O118">
        <f t="shared" si="11"/>
        <v>0</v>
      </c>
      <c r="P118">
        <f t="shared" si="12"/>
        <v>0</v>
      </c>
      <c r="Q118">
        <f t="shared" si="13"/>
        <v>0</v>
      </c>
      <c r="R118">
        <f t="shared" si="14"/>
        <v>0</v>
      </c>
      <c r="S118">
        <f t="shared" si="15"/>
        <v>0</v>
      </c>
      <c r="T118">
        <f t="shared" si="16"/>
        <v>0</v>
      </c>
      <c r="U118">
        <f t="shared" si="17"/>
        <v>0</v>
      </c>
      <c r="V118">
        <f t="shared" si="18"/>
        <v>0</v>
      </c>
    </row>
    <row r="119" spans="1:22" ht="29.1" customHeight="1">
      <c r="A119" s="187">
        <v>113</v>
      </c>
      <c r="B119" s="430"/>
      <c r="C119" s="431"/>
      <c r="D119" s="143"/>
      <c r="E119" s="432"/>
      <c r="F119" s="433"/>
      <c r="G119" s="144"/>
      <c r="H119" s="144"/>
      <c r="I119" s="144"/>
      <c r="J119" s="144"/>
      <c r="K119" s="144"/>
      <c r="L119" s="144"/>
      <c r="M119" s="434"/>
      <c r="N119" s="434"/>
      <c r="O119">
        <f t="shared" si="11"/>
        <v>0</v>
      </c>
      <c r="P119">
        <f t="shared" si="12"/>
        <v>0</v>
      </c>
      <c r="Q119">
        <f t="shared" si="13"/>
        <v>0</v>
      </c>
      <c r="R119">
        <f t="shared" si="14"/>
        <v>0</v>
      </c>
      <c r="S119">
        <f t="shared" si="15"/>
        <v>0</v>
      </c>
      <c r="T119">
        <f t="shared" si="16"/>
        <v>0</v>
      </c>
      <c r="U119">
        <f t="shared" si="17"/>
        <v>0</v>
      </c>
      <c r="V119">
        <f t="shared" si="18"/>
        <v>0</v>
      </c>
    </row>
    <row r="120" spans="1:22" ht="29.1" customHeight="1">
      <c r="A120" s="187">
        <v>114</v>
      </c>
      <c r="B120" s="430"/>
      <c r="C120" s="431"/>
      <c r="D120" s="143"/>
      <c r="E120" s="432"/>
      <c r="F120" s="433"/>
      <c r="G120" s="144"/>
      <c r="H120" s="144"/>
      <c r="I120" s="144"/>
      <c r="J120" s="144"/>
      <c r="K120" s="144"/>
      <c r="L120" s="144"/>
      <c r="M120" s="434"/>
      <c r="N120" s="434"/>
      <c r="O120">
        <f t="shared" si="11"/>
        <v>0</v>
      </c>
      <c r="P120">
        <f t="shared" si="12"/>
        <v>0</v>
      </c>
      <c r="Q120">
        <f t="shared" si="13"/>
        <v>0</v>
      </c>
      <c r="R120">
        <f t="shared" si="14"/>
        <v>0</v>
      </c>
      <c r="S120">
        <f t="shared" si="15"/>
        <v>0</v>
      </c>
      <c r="T120">
        <f t="shared" si="16"/>
        <v>0</v>
      </c>
      <c r="U120">
        <f t="shared" si="17"/>
        <v>0</v>
      </c>
      <c r="V120">
        <f t="shared" si="18"/>
        <v>0</v>
      </c>
    </row>
    <row r="121" spans="1:22" ht="29.1" customHeight="1">
      <c r="A121" s="187">
        <v>115</v>
      </c>
      <c r="B121" s="430"/>
      <c r="C121" s="431"/>
      <c r="D121" s="143"/>
      <c r="E121" s="432"/>
      <c r="F121" s="433"/>
      <c r="G121" s="144"/>
      <c r="H121" s="144"/>
      <c r="I121" s="144"/>
      <c r="J121" s="144"/>
      <c r="K121" s="144"/>
      <c r="L121" s="144"/>
      <c r="M121" s="434"/>
      <c r="N121" s="434"/>
      <c r="O121">
        <f t="shared" si="11"/>
        <v>0</v>
      </c>
      <c r="P121">
        <f t="shared" si="12"/>
        <v>0</v>
      </c>
      <c r="Q121">
        <f t="shared" si="13"/>
        <v>0</v>
      </c>
      <c r="R121">
        <f t="shared" si="14"/>
        <v>0</v>
      </c>
      <c r="S121">
        <f t="shared" si="15"/>
        <v>0</v>
      </c>
      <c r="T121">
        <f t="shared" si="16"/>
        <v>0</v>
      </c>
      <c r="U121">
        <f t="shared" si="17"/>
        <v>0</v>
      </c>
      <c r="V121">
        <f t="shared" si="18"/>
        <v>0</v>
      </c>
    </row>
    <row r="122" spans="1:22" ht="29.1" customHeight="1">
      <c r="A122" s="187">
        <v>116</v>
      </c>
      <c r="B122" s="430"/>
      <c r="C122" s="431"/>
      <c r="D122" s="143"/>
      <c r="E122" s="432"/>
      <c r="F122" s="433"/>
      <c r="G122" s="144"/>
      <c r="H122" s="144"/>
      <c r="I122" s="144"/>
      <c r="J122" s="144"/>
      <c r="K122" s="144"/>
      <c r="L122" s="144"/>
      <c r="M122" s="434"/>
      <c r="N122" s="434"/>
      <c r="O122">
        <f t="shared" si="11"/>
        <v>0</v>
      </c>
      <c r="P122">
        <f t="shared" si="12"/>
        <v>0</v>
      </c>
      <c r="Q122">
        <f t="shared" si="13"/>
        <v>0</v>
      </c>
      <c r="R122">
        <f t="shared" si="14"/>
        <v>0</v>
      </c>
      <c r="S122">
        <f t="shared" si="15"/>
        <v>0</v>
      </c>
      <c r="T122">
        <f t="shared" si="16"/>
        <v>0</v>
      </c>
      <c r="U122">
        <f t="shared" si="17"/>
        <v>0</v>
      </c>
      <c r="V122">
        <f t="shared" si="18"/>
        <v>0</v>
      </c>
    </row>
    <row r="123" spans="1:22" ht="29.1" customHeight="1">
      <c r="A123" s="187">
        <v>117</v>
      </c>
      <c r="B123" s="430"/>
      <c r="C123" s="431"/>
      <c r="D123" s="143"/>
      <c r="E123" s="432"/>
      <c r="F123" s="433"/>
      <c r="G123" s="144"/>
      <c r="H123" s="144"/>
      <c r="I123" s="144"/>
      <c r="J123" s="144"/>
      <c r="K123" s="144"/>
      <c r="L123" s="144"/>
      <c r="M123" s="434"/>
      <c r="N123" s="434"/>
      <c r="O123">
        <f t="shared" si="11"/>
        <v>0</v>
      </c>
      <c r="P123">
        <f t="shared" si="12"/>
        <v>0</v>
      </c>
      <c r="Q123">
        <f t="shared" si="13"/>
        <v>0</v>
      </c>
      <c r="R123">
        <f t="shared" si="14"/>
        <v>0</v>
      </c>
      <c r="S123">
        <f t="shared" si="15"/>
        <v>0</v>
      </c>
      <c r="T123">
        <f t="shared" si="16"/>
        <v>0</v>
      </c>
      <c r="U123">
        <f t="shared" si="17"/>
        <v>0</v>
      </c>
      <c r="V123">
        <f t="shared" si="18"/>
        <v>0</v>
      </c>
    </row>
    <row r="124" spans="1:22" ht="29.1" customHeight="1">
      <c r="A124" s="187">
        <v>118</v>
      </c>
      <c r="B124" s="430"/>
      <c r="C124" s="431"/>
      <c r="D124" s="143"/>
      <c r="E124" s="432"/>
      <c r="F124" s="433"/>
      <c r="G124" s="144"/>
      <c r="H124" s="144"/>
      <c r="I124" s="144"/>
      <c r="J124" s="144"/>
      <c r="K124" s="144"/>
      <c r="L124" s="144"/>
      <c r="M124" s="434"/>
      <c r="N124" s="434"/>
      <c r="O124">
        <f t="shared" si="11"/>
        <v>0</v>
      </c>
      <c r="P124">
        <f t="shared" si="12"/>
        <v>0</v>
      </c>
      <c r="Q124">
        <f t="shared" si="13"/>
        <v>0</v>
      </c>
      <c r="R124">
        <f t="shared" si="14"/>
        <v>0</v>
      </c>
      <c r="S124">
        <f t="shared" si="15"/>
        <v>0</v>
      </c>
      <c r="T124">
        <f t="shared" si="16"/>
        <v>0</v>
      </c>
      <c r="U124">
        <f t="shared" si="17"/>
        <v>0</v>
      </c>
      <c r="V124">
        <f t="shared" si="18"/>
        <v>0</v>
      </c>
    </row>
    <row r="125" spans="1:22" ht="29.1" customHeight="1">
      <c r="A125" s="187">
        <v>119</v>
      </c>
      <c r="B125" s="430"/>
      <c r="C125" s="431"/>
      <c r="D125" s="143"/>
      <c r="E125" s="432"/>
      <c r="F125" s="433"/>
      <c r="G125" s="144"/>
      <c r="H125" s="144"/>
      <c r="I125" s="144"/>
      <c r="J125" s="144"/>
      <c r="K125" s="144"/>
      <c r="L125" s="144"/>
      <c r="M125" s="434"/>
      <c r="N125" s="434"/>
      <c r="O125">
        <f t="shared" si="11"/>
        <v>0</v>
      </c>
      <c r="P125">
        <f t="shared" si="12"/>
        <v>0</v>
      </c>
      <c r="Q125">
        <f t="shared" si="13"/>
        <v>0</v>
      </c>
      <c r="R125">
        <f t="shared" si="14"/>
        <v>0</v>
      </c>
      <c r="S125">
        <f t="shared" si="15"/>
        <v>0</v>
      </c>
      <c r="T125">
        <f t="shared" si="16"/>
        <v>0</v>
      </c>
      <c r="U125">
        <f t="shared" si="17"/>
        <v>0</v>
      </c>
      <c r="V125">
        <f t="shared" si="18"/>
        <v>0</v>
      </c>
    </row>
    <row r="126" spans="1:22" ht="29.1" customHeight="1">
      <c r="A126" s="187">
        <v>120</v>
      </c>
      <c r="B126" s="430"/>
      <c r="C126" s="431"/>
      <c r="D126" s="143"/>
      <c r="E126" s="432"/>
      <c r="F126" s="433"/>
      <c r="G126" s="144"/>
      <c r="H126" s="144"/>
      <c r="I126" s="144"/>
      <c r="J126" s="144"/>
      <c r="K126" s="144"/>
      <c r="L126" s="144"/>
      <c r="M126" s="434"/>
      <c r="N126" s="434"/>
      <c r="O126">
        <f t="shared" si="11"/>
        <v>0</v>
      </c>
      <c r="P126">
        <f t="shared" si="12"/>
        <v>0</v>
      </c>
      <c r="Q126">
        <f t="shared" si="13"/>
        <v>0</v>
      </c>
      <c r="R126">
        <f t="shared" si="14"/>
        <v>0</v>
      </c>
      <c r="S126">
        <f t="shared" si="15"/>
        <v>0</v>
      </c>
      <c r="T126">
        <f t="shared" si="16"/>
        <v>0</v>
      </c>
      <c r="U126">
        <f t="shared" si="17"/>
        <v>0</v>
      </c>
      <c r="V126">
        <f t="shared" si="18"/>
        <v>0</v>
      </c>
    </row>
    <row r="127" spans="1:22" ht="29.1" customHeight="1">
      <c r="A127" s="187">
        <v>121</v>
      </c>
      <c r="B127" s="430"/>
      <c r="C127" s="431"/>
      <c r="D127" s="143"/>
      <c r="E127" s="432"/>
      <c r="F127" s="433"/>
      <c r="G127" s="144"/>
      <c r="H127" s="144"/>
      <c r="I127" s="144"/>
      <c r="J127" s="144"/>
      <c r="K127" s="144"/>
      <c r="L127" s="144"/>
      <c r="M127" s="434"/>
      <c r="N127" s="434"/>
      <c r="O127">
        <f t="shared" si="11"/>
        <v>0</v>
      </c>
      <c r="P127">
        <f t="shared" si="12"/>
        <v>0</v>
      </c>
      <c r="Q127">
        <f t="shared" si="13"/>
        <v>0</v>
      </c>
      <c r="R127">
        <f t="shared" si="14"/>
        <v>0</v>
      </c>
      <c r="S127">
        <f t="shared" si="15"/>
        <v>0</v>
      </c>
      <c r="T127">
        <f t="shared" si="16"/>
        <v>0</v>
      </c>
      <c r="U127">
        <f t="shared" si="17"/>
        <v>0</v>
      </c>
      <c r="V127">
        <f t="shared" si="18"/>
        <v>0</v>
      </c>
    </row>
    <row r="128" spans="1:22" ht="29.1" customHeight="1">
      <c r="A128" s="187">
        <v>122</v>
      </c>
      <c r="B128" s="430"/>
      <c r="C128" s="431"/>
      <c r="D128" s="143"/>
      <c r="E128" s="432"/>
      <c r="F128" s="433"/>
      <c r="G128" s="144"/>
      <c r="H128" s="144"/>
      <c r="I128" s="144"/>
      <c r="J128" s="144"/>
      <c r="K128" s="144"/>
      <c r="L128" s="144"/>
      <c r="M128" s="434"/>
      <c r="N128" s="434"/>
      <c r="O128">
        <f t="shared" si="11"/>
        <v>0</v>
      </c>
      <c r="P128">
        <f t="shared" si="12"/>
        <v>0</v>
      </c>
      <c r="Q128">
        <f t="shared" si="13"/>
        <v>0</v>
      </c>
      <c r="R128">
        <f t="shared" si="14"/>
        <v>0</v>
      </c>
      <c r="S128">
        <f t="shared" si="15"/>
        <v>0</v>
      </c>
      <c r="T128">
        <f t="shared" si="16"/>
        <v>0</v>
      </c>
      <c r="U128">
        <f t="shared" si="17"/>
        <v>0</v>
      </c>
      <c r="V128">
        <f t="shared" si="18"/>
        <v>0</v>
      </c>
    </row>
    <row r="129" spans="1:22" ht="29.1" customHeight="1">
      <c r="A129" s="187">
        <v>123</v>
      </c>
      <c r="B129" s="430"/>
      <c r="C129" s="431"/>
      <c r="D129" s="143"/>
      <c r="E129" s="432"/>
      <c r="F129" s="433"/>
      <c r="G129" s="144"/>
      <c r="H129" s="144"/>
      <c r="I129" s="144"/>
      <c r="J129" s="144"/>
      <c r="K129" s="144"/>
      <c r="L129" s="144"/>
      <c r="M129" s="434"/>
      <c r="N129" s="434"/>
      <c r="O129">
        <f t="shared" si="11"/>
        <v>0</v>
      </c>
      <c r="P129">
        <f t="shared" si="12"/>
        <v>0</v>
      </c>
      <c r="Q129">
        <f t="shared" si="13"/>
        <v>0</v>
      </c>
      <c r="R129">
        <f t="shared" si="14"/>
        <v>0</v>
      </c>
      <c r="S129">
        <f t="shared" si="15"/>
        <v>0</v>
      </c>
      <c r="T129">
        <f t="shared" si="16"/>
        <v>0</v>
      </c>
      <c r="U129">
        <f t="shared" si="17"/>
        <v>0</v>
      </c>
      <c r="V129">
        <f t="shared" si="18"/>
        <v>0</v>
      </c>
    </row>
    <row r="130" spans="1:22" ht="29.1" customHeight="1">
      <c r="A130" s="187">
        <v>124</v>
      </c>
      <c r="B130" s="430"/>
      <c r="C130" s="431"/>
      <c r="D130" s="143"/>
      <c r="E130" s="432"/>
      <c r="F130" s="433"/>
      <c r="G130" s="144"/>
      <c r="H130" s="144"/>
      <c r="I130" s="144"/>
      <c r="J130" s="144"/>
      <c r="K130" s="144"/>
      <c r="L130" s="144"/>
      <c r="M130" s="434"/>
      <c r="N130" s="434"/>
      <c r="O130">
        <f t="shared" si="11"/>
        <v>0</v>
      </c>
      <c r="P130">
        <f t="shared" si="12"/>
        <v>0</v>
      </c>
      <c r="Q130">
        <f t="shared" si="13"/>
        <v>0</v>
      </c>
      <c r="R130">
        <f t="shared" si="14"/>
        <v>0</v>
      </c>
      <c r="S130">
        <f t="shared" si="15"/>
        <v>0</v>
      </c>
      <c r="T130">
        <f t="shared" si="16"/>
        <v>0</v>
      </c>
      <c r="U130">
        <f t="shared" si="17"/>
        <v>0</v>
      </c>
      <c r="V130">
        <f t="shared" si="18"/>
        <v>0</v>
      </c>
    </row>
    <row r="131" spans="1:22" ht="29.1" customHeight="1">
      <c r="A131" s="187">
        <v>125</v>
      </c>
      <c r="B131" s="430"/>
      <c r="C131" s="431"/>
      <c r="D131" s="143"/>
      <c r="E131" s="432"/>
      <c r="F131" s="433"/>
      <c r="G131" s="144"/>
      <c r="H131" s="144"/>
      <c r="I131" s="144"/>
      <c r="J131" s="144"/>
      <c r="K131" s="144"/>
      <c r="L131" s="144"/>
      <c r="M131" s="434"/>
      <c r="N131" s="434"/>
      <c r="O131">
        <f t="shared" si="11"/>
        <v>0</v>
      </c>
      <c r="P131">
        <f t="shared" si="12"/>
        <v>0</v>
      </c>
      <c r="Q131">
        <f t="shared" si="13"/>
        <v>0</v>
      </c>
      <c r="R131">
        <f t="shared" si="14"/>
        <v>0</v>
      </c>
      <c r="S131">
        <f t="shared" si="15"/>
        <v>0</v>
      </c>
      <c r="T131">
        <f t="shared" si="16"/>
        <v>0</v>
      </c>
      <c r="U131">
        <f t="shared" si="17"/>
        <v>0</v>
      </c>
      <c r="V131">
        <f t="shared" si="18"/>
        <v>0</v>
      </c>
    </row>
    <row r="132" spans="1:22" ht="29.1" customHeight="1">
      <c r="A132" s="187">
        <v>126</v>
      </c>
      <c r="B132" s="430"/>
      <c r="C132" s="431"/>
      <c r="D132" s="143"/>
      <c r="E132" s="432"/>
      <c r="F132" s="433"/>
      <c r="G132" s="144"/>
      <c r="H132" s="144"/>
      <c r="I132" s="144"/>
      <c r="J132" s="144"/>
      <c r="K132" s="144"/>
      <c r="L132" s="144"/>
      <c r="M132" s="434"/>
      <c r="N132" s="434"/>
      <c r="O132">
        <f t="shared" si="11"/>
        <v>0</v>
      </c>
      <c r="P132">
        <f t="shared" si="12"/>
        <v>0</v>
      </c>
      <c r="Q132">
        <f t="shared" si="13"/>
        <v>0</v>
      </c>
      <c r="R132">
        <f t="shared" si="14"/>
        <v>0</v>
      </c>
      <c r="S132">
        <f t="shared" si="15"/>
        <v>0</v>
      </c>
      <c r="T132">
        <f t="shared" si="16"/>
        <v>0</v>
      </c>
      <c r="U132">
        <f t="shared" si="17"/>
        <v>0</v>
      </c>
      <c r="V132">
        <f t="shared" si="18"/>
        <v>0</v>
      </c>
    </row>
    <row r="133" spans="1:22" ht="29.1" customHeight="1">
      <c r="A133" s="187">
        <v>127</v>
      </c>
      <c r="B133" s="430"/>
      <c r="C133" s="431"/>
      <c r="D133" s="143"/>
      <c r="E133" s="432"/>
      <c r="F133" s="433"/>
      <c r="G133" s="144"/>
      <c r="H133" s="144"/>
      <c r="I133" s="144"/>
      <c r="J133" s="144"/>
      <c r="K133" s="144"/>
      <c r="L133" s="144"/>
      <c r="M133" s="434"/>
      <c r="N133" s="434"/>
      <c r="O133">
        <f t="shared" si="11"/>
        <v>0</v>
      </c>
      <c r="P133">
        <f t="shared" si="12"/>
        <v>0</v>
      </c>
      <c r="Q133">
        <f t="shared" si="13"/>
        <v>0</v>
      </c>
      <c r="R133">
        <f t="shared" si="14"/>
        <v>0</v>
      </c>
      <c r="S133">
        <f t="shared" si="15"/>
        <v>0</v>
      </c>
      <c r="T133">
        <f t="shared" si="16"/>
        <v>0</v>
      </c>
      <c r="U133">
        <f t="shared" si="17"/>
        <v>0</v>
      </c>
      <c r="V133">
        <f t="shared" si="18"/>
        <v>0</v>
      </c>
    </row>
    <row r="134" spans="1:22" ht="29.1" customHeight="1">
      <c r="A134" s="187">
        <v>128</v>
      </c>
      <c r="B134" s="430"/>
      <c r="C134" s="431"/>
      <c r="D134" s="143"/>
      <c r="E134" s="432"/>
      <c r="F134" s="433"/>
      <c r="G134" s="144"/>
      <c r="H134" s="144"/>
      <c r="I134" s="144"/>
      <c r="J134" s="144"/>
      <c r="K134" s="144"/>
      <c r="L134" s="144"/>
      <c r="M134" s="434"/>
      <c r="N134" s="434"/>
      <c r="O134">
        <f t="shared" si="11"/>
        <v>0</v>
      </c>
      <c r="P134">
        <f t="shared" si="12"/>
        <v>0</v>
      </c>
      <c r="Q134">
        <f t="shared" si="13"/>
        <v>0</v>
      </c>
      <c r="R134">
        <f t="shared" si="14"/>
        <v>0</v>
      </c>
      <c r="S134">
        <f t="shared" si="15"/>
        <v>0</v>
      </c>
      <c r="T134">
        <f t="shared" si="16"/>
        <v>0</v>
      </c>
      <c r="U134">
        <f t="shared" si="17"/>
        <v>0</v>
      </c>
      <c r="V134">
        <f t="shared" si="18"/>
        <v>0</v>
      </c>
    </row>
    <row r="135" spans="1:22" ht="29.1" customHeight="1">
      <c r="A135" s="187">
        <v>129</v>
      </c>
      <c r="B135" s="430"/>
      <c r="C135" s="431"/>
      <c r="D135" s="143"/>
      <c r="E135" s="432"/>
      <c r="F135" s="433"/>
      <c r="G135" s="144"/>
      <c r="H135" s="144"/>
      <c r="I135" s="144"/>
      <c r="J135" s="144"/>
      <c r="K135" s="144"/>
      <c r="L135" s="144"/>
      <c r="M135" s="434"/>
      <c r="N135" s="434"/>
      <c r="O135">
        <f t="shared" ref="O135:O198" si="19">COUNTIF(G135:L135,"〇")</f>
        <v>0</v>
      </c>
      <c r="P135">
        <f t="shared" ref="P135:P198" si="20">IF(E135="年少未満",O135,0)</f>
        <v>0</v>
      </c>
      <c r="Q135">
        <f t="shared" ref="Q135:Q198" si="21">IF(E135="年少～年長",O135,0)</f>
        <v>0</v>
      </c>
      <c r="R135">
        <f t="shared" ref="R135:R198" si="22">IF(E135="小学生",O135,0)</f>
        <v>0</v>
      </c>
      <c r="S135">
        <f t="shared" ref="S135:S198" si="23">IF(E135="中学生",O135,0)</f>
        <v>0</v>
      </c>
      <c r="T135">
        <f t="shared" ref="T135:T198" si="24">IF(E135="高校生",O135,0)</f>
        <v>0</v>
      </c>
      <c r="U135">
        <f t="shared" ref="U135:U198" si="25">IF(E135="学生",O135,0)</f>
        <v>0</v>
      </c>
      <c r="V135">
        <f t="shared" ref="V135:V198" si="26">IF(E135="大人",O135,0)</f>
        <v>0</v>
      </c>
    </row>
    <row r="136" spans="1:22" ht="29.1" customHeight="1">
      <c r="A136" s="187">
        <v>130</v>
      </c>
      <c r="B136" s="430"/>
      <c r="C136" s="431"/>
      <c r="D136" s="143"/>
      <c r="E136" s="432"/>
      <c r="F136" s="433"/>
      <c r="G136" s="144"/>
      <c r="H136" s="144"/>
      <c r="I136" s="144"/>
      <c r="J136" s="144"/>
      <c r="K136" s="144"/>
      <c r="L136" s="144"/>
      <c r="M136" s="434"/>
      <c r="N136" s="434"/>
      <c r="O136">
        <f t="shared" si="19"/>
        <v>0</v>
      </c>
      <c r="P136">
        <f t="shared" si="20"/>
        <v>0</v>
      </c>
      <c r="Q136">
        <f t="shared" si="21"/>
        <v>0</v>
      </c>
      <c r="R136">
        <f t="shared" si="22"/>
        <v>0</v>
      </c>
      <c r="S136">
        <f t="shared" si="23"/>
        <v>0</v>
      </c>
      <c r="T136">
        <f t="shared" si="24"/>
        <v>0</v>
      </c>
      <c r="U136">
        <f t="shared" si="25"/>
        <v>0</v>
      </c>
      <c r="V136">
        <f t="shared" si="26"/>
        <v>0</v>
      </c>
    </row>
    <row r="137" spans="1:22" ht="29.1" customHeight="1">
      <c r="A137" s="187">
        <v>131</v>
      </c>
      <c r="B137" s="430"/>
      <c r="C137" s="431"/>
      <c r="D137" s="143"/>
      <c r="E137" s="432"/>
      <c r="F137" s="433"/>
      <c r="G137" s="144"/>
      <c r="H137" s="144"/>
      <c r="I137" s="144"/>
      <c r="J137" s="144"/>
      <c r="K137" s="144"/>
      <c r="L137" s="144"/>
      <c r="M137" s="434"/>
      <c r="N137" s="434"/>
      <c r="O137">
        <f t="shared" si="19"/>
        <v>0</v>
      </c>
      <c r="P137">
        <f t="shared" si="20"/>
        <v>0</v>
      </c>
      <c r="Q137">
        <f t="shared" si="21"/>
        <v>0</v>
      </c>
      <c r="R137">
        <f t="shared" si="22"/>
        <v>0</v>
      </c>
      <c r="S137">
        <f t="shared" si="23"/>
        <v>0</v>
      </c>
      <c r="T137">
        <f t="shared" si="24"/>
        <v>0</v>
      </c>
      <c r="U137">
        <f t="shared" si="25"/>
        <v>0</v>
      </c>
      <c r="V137">
        <f t="shared" si="26"/>
        <v>0</v>
      </c>
    </row>
    <row r="138" spans="1:22" ht="29.1" customHeight="1">
      <c r="A138" s="187">
        <v>132</v>
      </c>
      <c r="B138" s="430"/>
      <c r="C138" s="431"/>
      <c r="D138" s="143"/>
      <c r="E138" s="432"/>
      <c r="F138" s="433"/>
      <c r="G138" s="144"/>
      <c r="H138" s="144"/>
      <c r="I138" s="144"/>
      <c r="J138" s="144"/>
      <c r="K138" s="144"/>
      <c r="L138" s="144"/>
      <c r="M138" s="434"/>
      <c r="N138" s="434"/>
      <c r="O138">
        <f t="shared" si="19"/>
        <v>0</v>
      </c>
      <c r="P138">
        <f t="shared" si="20"/>
        <v>0</v>
      </c>
      <c r="Q138">
        <f t="shared" si="21"/>
        <v>0</v>
      </c>
      <c r="R138">
        <f t="shared" si="22"/>
        <v>0</v>
      </c>
      <c r="S138">
        <f t="shared" si="23"/>
        <v>0</v>
      </c>
      <c r="T138">
        <f t="shared" si="24"/>
        <v>0</v>
      </c>
      <c r="U138">
        <f t="shared" si="25"/>
        <v>0</v>
      </c>
      <c r="V138">
        <f t="shared" si="26"/>
        <v>0</v>
      </c>
    </row>
    <row r="139" spans="1:22" ht="29.1" customHeight="1">
      <c r="A139" s="187">
        <v>133</v>
      </c>
      <c r="B139" s="430"/>
      <c r="C139" s="431"/>
      <c r="D139" s="143"/>
      <c r="E139" s="432"/>
      <c r="F139" s="433"/>
      <c r="G139" s="144"/>
      <c r="H139" s="144"/>
      <c r="I139" s="144"/>
      <c r="J139" s="144"/>
      <c r="K139" s="144"/>
      <c r="L139" s="144"/>
      <c r="M139" s="434"/>
      <c r="N139" s="434"/>
      <c r="O139">
        <f t="shared" si="19"/>
        <v>0</v>
      </c>
      <c r="P139">
        <f t="shared" si="20"/>
        <v>0</v>
      </c>
      <c r="Q139">
        <f t="shared" si="21"/>
        <v>0</v>
      </c>
      <c r="R139">
        <f t="shared" si="22"/>
        <v>0</v>
      </c>
      <c r="S139">
        <f t="shared" si="23"/>
        <v>0</v>
      </c>
      <c r="T139">
        <f t="shared" si="24"/>
        <v>0</v>
      </c>
      <c r="U139">
        <f t="shared" si="25"/>
        <v>0</v>
      </c>
      <c r="V139">
        <f t="shared" si="26"/>
        <v>0</v>
      </c>
    </row>
    <row r="140" spans="1:22" ht="29.1" customHeight="1">
      <c r="A140" s="187">
        <v>134</v>
      </c>
      <c r="B140" s="430"/>
      <c r="C140" s="431"/>
      <c r="D140" s="143"/>
      <c r="E140" s="432"/>
      <c r="F140" s="433"/>
      <c r="G140" s="144"/>
      <c r="H140" s="144"/>
      <c r="I140" s="144"/>
      <c r="J140" s="144"/>
      <c r="K140" s="144"/>
      <c r="L140" s="144"/>
      <c r="M140" s="434"/>
      <c r="N140" s="434"/>
      <c r="O140">
        <f t="shared" si="19"/>
        <v>0</v>
      </c>
      <c r="P140">
        <f t="shared" si="20"/>
        <v>0</v>
      </c>
      <c r="Q140">
        <f t="shared" si="21"/>
        <v>0</v>
      </c>
      <c r="R140">
        <f t="shared" si="22"/>
        <v>0</v>
      </c>
      <c r="S140">
        <f t="shared" si="23"/>
        <v>0</v>
      </c>
      <c r="T140">
        <f t="shared" si="24"/>
        <v>0</v>
      </c>
      <c r="U140">
        <f t="shared" si="25"/>
        <v>0</v>
      </c>
      <c r="V140">
        <f t="shared" si="26"/>
        <v>0</v>
      </c>
    </row>
    <row r="141" spans="1:22" ht="29.1" customHeight="1">
      <c r="A141" s="187">
        <v>135</v>
      </c>
      <c r="B141" s="430"/>
      <c r="C141" s="431"/>
      <c r="D141" s="143"/>
      <c r="E141" s="432"/>
      <c r="F141" s="433"/>
      <c r="G141" s="144"/>
      <c r="H141" s="144"/>
      <c r="I141" s="144"/>
      <c r="J141" s="144"/>
      <c r="K141" s="144"/>
      <c r="L141" s="144"/>
      <c r="M141" s="434"/>
      <c r="N141" s="434"/>
      <c r="O141">
        <f t="shared" si="19"/>
        <v>0</v>
      </c>
      <c r="P141">
        <f t="shared" si="20"/>
        <v>0</v>
      </c>
      <c r="Q141">
        <f t="shared" si="21"/>
        <v>0</v>
      </c>
      <c r="R141">
        <f t="shared" si="22"/>
        <v>0</v>
      </c>
      <c r="S141">
        <f t="shared" si="23"/>
        <v>0</v>
      </c>
      <c r="T141">
        <f t="shared" si="24"/>
        <v>0</v>
      </c>
      <c r="U141">
        <f t="shared" si="25"/>
        <v>0</v>
      </c>
      <c r="V141">
        <f t="shared" si="26"/>
        <v>0</v>
      </c>
    </row>
    <row r="142" spans="1:22" ht="29.1" customHeight="1">
      <c r="A142" s="187">
        <v>136</v>
      </c>
      <c r="B142" s="430"/>
      <c r="C142" s="431"/>
      <c r="D142" s="143"/>
      <c r="E142" s="432"/>
      <c r="F142" s="433"/>
      <c r="G142" s="144"/>
      <c r="H142" s="144"/>
      <c r="I142" s="144"/>
      <c r="J142" s="144"/>
      <c r="K142" s="144"/>
      <c r="L142" s="144"/>
      <c r="M142" s="434"/>
      <c r="N142" s="434"/>
      <c r="O142">
        <f t="shared" si="19"/>
        <v>0</v>
      </c>
      <c r="P142">
        <f t="shared" si="20"/>
        <v>0</v>
      </c>
      <c r="Q142">
        <f t="shared" si="21"/>
        <v>0</v>
      </c>
      <c r="R142">
        <f t="shared" si="22"/>
        <v>0</v>
      </c>
      <c r="S142">
        <f t="shared" si="23"/>
        <v>0</v>
      </c>
      <c r="T142">
        <f t="shared" si="24"/>
        <v>0</v>
      </c>
      <c r="U142">
        <f t="shared" si="25"/>
        <v>0</v>
      </c>
      <c r="V142">
        <f t="shared" si="26"/>
        <v>0</v>
      </c>
    </row>
    <row r="143" spans="1:22" ht="29.1" customHeight="1">
      <c r="A143" s="187">
        <v>137</v>
      </c>
      <c r="B143" s="430"/>
      <c r="C143" s="431"/>
      <c r="D143" s="143"/>
      <c r="E143" s="432"/>
      <c r="F143" s="433"/>
      <c r="G143" s="144"/>
      <c r="H143" s="144"/>
      <c r="I143" s="144"/>
      <c r="J143" s="144"/>
      <c r="K143" s="144"/>
      <c r="L143" s="144"/>
      <c r="M143" s="434"/>
      <c r="N143" s="434"/>
      <c r="O143">
        <f t="shared" si="19"/>
        <v>0</v>
      </c>
      <c r="P143">
        <f t="shared" si="20"/>
        <v>0</v>
      </c>
      <c r="Q143">
        <f t="shared" si="21"/>
        <v>0</v>
      </c>
      <c r="R143">
        <f t="shared" si="22"/>
        <v>0</v>
      </c>
      <c r="S143">
        <f t="shared" si="23"/>
        <v>0</v>
      </c>
      <c r="T143">
        <f t="shared" si="24"/>
        <v>0</v>
      </c>
      <c r="U143">
        <f t="shared" si="25"/>
        <v>0</v>
      </c>
      <c r="V143">
        <f t="shared" si="26"/>
        <v>0</v>
      </c>
    </row>
    <row r="144" spans="1:22" ht="29.1" customHeight="1">
      <c r="A144" s="187">
        <v>138</v>
      </c>
      <c r="B144" s="430"/>
      <c r="C144" s="431"/>
      <c r="D144" s="143"/>
      <c r="E144" s="432"/>
      <c r="F144" s="433"/>
      <c r="G144" s="144"/>
      <c r="H144" s="144"/>
      <c r="I144" s="144"/>
      <c r="J144" s="144"/>
      <c r="K144" s="144"/>
      <c r="L144" s="144"/>
      <c r="M144" s="434"/>
      <c r="N144" s="434"/>
      <c r="O144">
        <f t="shared" si="19"/>
        <v>0</v>
      </c>
      <c r="P144">
        <f t="shared" si="20"/>
        <v>0</v>
      </c>
      <c r="Q144">
        <f t="shared" si="21"/>
        <v>0</v>
      </c>
      <c r="R144">
        <f t="shared" si="22"/>
        <v>0</v>
      </c>
      <c r="S144">
        <f t="shared" si="23"/>
        <v>0</v>
      </c>
      <c r="T144">
        <f t="shared" si="24"/>
        <v>0</v>
      </c>
      <c r="U144">
        <f t="shared" si="25"/>
        <v>0</v>
      </c>
      <c r="V144">
        <f t="shared" si="26"/>
        <v>0</v>
      </c>
    </row>
    <row r="145" spans="1:22" ht="29.1" customHeight="1">
      <c r="A145" s="187">
        <v>139</v>
      </c>
      <c r="B145" s="430"/>
      <c r="C145" s="431"/>
      <c r="D145" s="143"/>
      <c r="E145" s="432"/>
      <c r="F145" s="433"/>
      <c r="G145" s="144"/>
      <c r="H145" s="144"/>
      <c r="I145" s="144"/>
      <c r="J145" s="144"/>
      <c r="K145" s="144"/>
      <c r="L145" s="144"/>
      <c r="M145" s="434"/>
      <c r="N145" s="434"/>
      <c r="O145">
        <f t="shared" si="19"/>
        <v>0</v>
      </c>
      <c r="P145">
        <f t="shared" si="20"/>
        <v>0</v>
      </c>
      <c r="Q145">
        <f t="shared" si="21"/>
        <v>0</v>
      </c>
      <c r="R145">
        <f t="shared" si="22"/>
        <v>0</v>
      </c>
      <c r="S145">
        <f t="shared" si="23"/>
        <v>0</v>
      </c>
      <c r="T145">
        <f t="shared" si="24"/>
        <v>0</v>
      </c>
      <c r="U145">
        <f t="shared" si="25"/>
        <v>0</v>
      </c>
      <c r="V145">
        <f t="shared" si="26"/>
        <v>0</v>
      </c>
    </row>
    <row r="146" spans="1:22" ht="29.1" customHeight="1">
      <c r="A146" s="187">
        <v>140</v>
      </c>
      <c r="B146" s="430"/>
      <c r="C146" s="431"/>
      <c r="D146" s="143"/>
      <c r="E146" s="432"/>
      <c r="F146" s="433"/>
      <c r="G146" s="144"/>
      <c r="H146" s="144"/>
      <c r="I146" s="144"/>
      <c r="J146" s="144"/>
      <c r="K146" s="144"/>
      <c r="L146" s="144"/>
      <c r="M146" s="434"/>
      <c r="N146" s="434"/>
      <c r="O146">
        <f t="shared" si="19"/>
        <v>0</v>
      </c>
      <c r="P146">
        <f t="shared" si="20"/>
        <v>0</v>
      </c>
      <c r="Q146">
        <f t="shared" si="21"/>
        <v>0</v>
      </c>
      <c r="R146">
        <f t="shared" si="22"/>
        <v>0</v>
      </c>
      <c r="S146">
        <f t="shared" si="23"/>
        <v>0</v>
      </c>
      <c r="T146">
        <f t="shared" si="24"/>
        <v>0</v>
      </c>
      <c r="U146">
        <f t="shared" si="25"/>
        <v>0</v>
      </c>
      <c r="V146">
        <f t="shared" si="26"/>
        <v>0</v>
      </c>
    </row>
    <row r="147" spans="1:22" ht="29.1" customHeight="1">
      <c r="A147" s="187">
        <v>141</v>
      </c>
      <c r="B147" s="430"/>
      <c r="C147" s="431"/>
      <c r="D147" s="143"/>
      <c r="E147" s="432"/>
      <c r="F147" s="433"/>
      <c r="G147" s="144"/>
      <c r="H147" s="144"/>
      <c r="I147" s="144"/>
      <c r="J147" s="144"/>
      <c r="K147" s="144"/>
      <c r="L147" s="144"/>
      <c r="M147" s="434"/>
      <c r="N147" s="434"/>
      <c r="O147">
        <f t="shared" si="19"/>
        <v>0</v>
      </c>
      <c r="P147">
        <f t="shared" si="20"/>
        <v>0</v>
      </c>
      <c r="Q147">
        <f t="shared" si="21"/>
        <v>0</v>
      </c>
      <c r="R147">
        <f t="shared" si="22"/>
        <v>0</v>
      </c>
      <c r="S147">
        <f t="shared" si="23"/>
        <v>0</v>
      </c>
      <c r="T147">
        <f t="shared" si="24"/>
        <v>0</v>
      </c>
      <c r="U147">
        <f t="shared" si="25"/>
        <v>0</v>
      </c>
      <c r="V147">
        <f t="shared" si="26"/>
        <v>0</v>
      </c>
    </row>
    <row r="148" spans="1:22" ht="29.1" customHeight="1">
      <c r="A148" s="187">
        <v>142</v>
      </c>
      <c r="B148" s="430"/>
      <c r="C148" s="431"/>
      <c r="D148" s="143"/>
      <c r="E148" s="432"/>
      <c r="F148" s="433"/>
      <c r="G148" s="144"/>
      <c r="H148" s="144"/>
      <c r="I148" s="144"/>
      <c r="J148" s="144"/>
      <c r="K148" s="144"/>
      <c r="L148" s="144"/>
      <c r="M148" s="434"/>
      <c r="N148" s="434"/>
      <c r="O148">
        <f t="shared" si="19"/>
        <v>0</v>
      </c>
      <c r="P148">
        <f t="shared" si="20"/>
        <v>0</v>
      </c>
      <c r="Q148">
        <f t="shared" si="21"/>
        <v>0</v>
      </c>
      <c r="R148">
        <f t="shared" si="22"/>
        <v>0</v>
      </c>
      <c r="S148">
        <f t="shared" si="23"/>
        <v>0</v>
      </c>
      <c r="T148">
        <f t="shared" si="24"/>
        <v>0</v>
      </c>
      <c r="U148">
        <f t="shared" si="25"/>
        <v>0</v>
      </c>
      <c r="V148">
        <f t="shared" si="26"/>
        <v>0</v>
      </c>
    </row>
    <row r="149" spans="1:22" ht="29.1" customHeight="1">
      <c r="A149" s="187">
        <v>143</v>
      </c>
      <c r="B149" s="430"/>
      <c r="C149" s="431"/>
      <c r="D149" s="143"/>
      <c r="E149" s="432"/>
      <c r="F149" s="433"/>
      <c r="G149" s="144"/>
      <c r="H149" s="144"/>
      <c r="I149" s="144"/>
      <c r="J149" s="144"/>
      <c r="K149" s="144"/>
      <c r="L149" s="144"/>
      <c r="M149" s="434"/>
      <c r="N149" s="434"/>
      <c r="O149">
        <f t="shared" si="19"/>
        <v>0</v>
      </c>
      <c r="P149">
        <f t="shared" si="20"/>
        <v>0</v>
      </c>
      <c r="Q149">
        <f t="shared" si="21"/>
        <v>0</v>
      </c>
      <c r="R149">
        <f t="shared" si="22"/>
        <v>0</v>
      </c>
      <c r="S149">
        <f t="shared" si="23"/>
        <v>0</v>
      </c>
      <c r="T149">
        <f t="shared" si="24"/>
        <v>0</v>
      </c>
      <c r="U149">
        <f t="shared" si="25"/>
        <v>0</v>
      </c>
      <c r="V149">
        <f t="shared" si="26"/>
        <v>0</v>
      </c>
    </row>
    <row r="150" spans="1:22" ht="29.1" customHeight="1">
      <c r="A150" s="187">
        <v>144</v>
      </c>
      <c r="B150" s="430"/>
      <c r="C150" s="431"/>
      <c r="D150" s="143"/>
      <c r="E150" s="432"/>
      <c r="F150" s="433"/>
      <c r="G150" s="144"/>
      <c r="H150" s="144"/>
      <c r="I150" s="144"/>
      <c r="J150" s="144"/>
      <c r="K150" s="144"/>
      <c r="L150" s="144"/>
      <c r="M150" s="434"/>
      <c r="N150" s="434"/>
      <c r="O150">
        <f t="shared" si="19"/>
        <v>0</v>
      </c>
      <c r="P150">
        <f t="shared" si="20"/>
        <v>0</v>
      </c>
      <c r="Q150">
        <f t="shared" si="21"/>
        <v>0</v>
      </c>
      <c r="R150">
        <f t="shared" si="22"/>
        <v>0</v>
      </c>
      <c r="S150">
        <f t="shared" si="23"/>
        <v>0</v>
      </c>
      <c r="T150">
        <f t="shared" si="24"/>
        <v>0</v>
      </c>
      <c r="U150">
        <f t="shared" si="25"/>
        <v>0</v>
      </c>
      <c r="V150">
        <f t="shared" si="26"/>
        <v>0</v>
      </c>
    </row>
    <row r="151" spans="1:22" ht="29.1" customHeight="1">
      <c r="A151" s="187">
        <v>145</v>
      </c>
      <c r="B151" s="430"/>
      <c r="C151" s="431"/>
      <c r="D151" s="143"/>
      <c r="E151" s="432"/>
      <c r="F151" s="433"/>
      <c r="G151" s="144"/>
      <c r="H151" s="144"/>
      <c r="I151" s="144"/>
      <c r="J151" s="144"/>
      <c r="K151" s="144"/>
      <c r="L151" s="144"/>
      <c r="M151" s="434"/>
      <c r="N151" s="434"/>
      <c r="O151">
        <f t="shared" si="19"/>
        <v>0</v>
      </c>
      <c r="P151">
        <f t="shared" si="20"/>
        <v>0</v>
      </c>
      <c r="Q151">
        <f t="shared" si="21"/>
        <v>0</v>
      </c>
      <c r="R151">
        <f t="shared" si="22"/>
        <v>0</v>
      </c>
      <c r="S151">
        <f t="shared" si="23"/>
        <v>0</v>
      </c>
      <c r="T151">
        <f t="shared" si="24"/>
        <v>0</v>
      </c>
      <c r="U151">
        <f t="shared" si="25"/>
        <v>0</v>
      </c>
      <c r="V151">
        <f t="shared" si="26"/>
        <v>0</v>
      </c>
    </row>
    <row r="152" spans="1:22" ht="29.1" customHeight="1">
      <c r="A152" s="187">
        <v>146</v>
      </c>
      <c r="B152" s="430"/>
      <c r="C152" s="431"/>
      <c r="D152" s="143"/>
      <c r="E152" s="432"/>
      <c r="F152" s="433"/>
      <c r="G152" s="144"/>
      <c r="H152" s="144"/>
      <c r="I152" s="144"/>
      <c r="J152" s="144"/>
      <c r="K152" s="144"/>
      <c r="L152" s="144"/>
      <c r="M152" s="434"/>
      <c r="N152" s="434"/>
      <c r="O152">
        <f t="shared" si="19"/>
        <v>0</v>
      </c>
      <c r="P152">
        <f t="shared" si="20"/>
        <v>0</v>
      </c>
      <c r="Q152">
        <f t="shared" si="21"/>
        <v>0</v>
      </c>
      <c r="R152">
        <f t="shared" si="22"/>
        <v>0</v>
      </c>
      <c r="S152">
        <f t="shared" si="23"/>
        <v>0</v>
      </c>
      <c r="T152">
        <f t="shared" si="24"/>
        <v>0</v>
      </c>
      <c r="U152">
        <f t="shared" si="25"/>
        <v>0</v>
      </c>
      <c r="V152">
        <f t="shared" si="26"/>
        <v>0</v>
      </c>
    </row>
    <row r="153" spans="1:22" ht="29.1" customHeight="1">
      <c r="A153" s="187">
        <v>147</v>
      </c>
      <c r="B153" s="430"/>
      <c r="C153" s="431"/>
      <c r="D153" s="143"/>
      <c r="E153" s="432"/>
      <c r="F153" s="433"/>
      <c r="G153" s="144"/>
      <c r="H153" s="144"/>
      <c r="I153" s="144"/>
      <c r="J153" s="144"/>
      <c r="K153" s="144"/>
      <c r="L153" s="144"/>
      <c r="M153" s="434"/>
      <c r="N153" s="434"/>
      <c r="O153">
        <f t="shared" si="19"/>
        <v>0</v>
      </c>
      <c r="P153">
        <f t="shared" si="20"/>
        <v>0</v>
      </c>
      <c r="Q153">
        <f t="shared" si="21"/>
        <v>0</v>
      </c>
      <c r="R153">
        <f t="shared" si="22"/>
        <v>0</v>
      </c>
      <c r="S153">
        <f t="shared" si="23"/>
        <v>0</v>
      </c>
      <c r="T153">
        <f t="shared" si="24"/>
        <v>0</v>
      </c>
      <c r="U153">
        <f t="shared" si="25"/>
        <v>0</v>
      </c>
      <c r="V153">
        <f t="shared" si="26"/>
        <v>0</v>
      </c>
    </row>
    <row r="154" spans="1:22" ht="29.1" customHeight="1">
      <c r="A154" s="187">
        <v>148</v>
      </c>
      <c r="B154" s="430"/>
      <c r="C154" s="431"/>
      <c r="D154" s="143"/>
      <c r="E154" s="432"/>
      <c r="F154" s="433"/>
      <c r="G154" s="144"/>
      <c r="H154" s="144"/>
      <c r="I154" s="144"/>
      <c r="J154" s="144"/>
      <c r="K154" s="144"/>
      <c r="L154" s="144"/>
      <c r="M154" s="434"/>
      <c r="N154" s="434"/>
      <c r="O154">
        <f t="shared" si="19"/>
        <v>0</v>
      </c>
      <c r="P154">
        <f t="shared" si="20"/>
        <v>0</v>
      </c>
      <c r="Q154">
        <f t="shared" si="21"/>
        <v>0</v>
      </c>
      <c r="R154">
        <f t="shared" si="22"/>
        <v>0</v>
      </c>
      <c r="S154">
        <f t="shared" si="23"/>
        <v>0</v>
      </c>
      <c r="T154">
        <f t="shared" si="24"/>
        <v>0</v>
      </c>
      <c r="U154">
        <f t="shared" si="25"/>
        <v>0</v>
      </c>
      <c r="V154">
        <f t="shared" si="26"/>
        <v>0</v>
      </c>
    </row>
    <row r="155" spans="1:22" ht="29.1" customHeight="1">
      <c r="A155" s="187">
        <v>149</v>
      </c>
      <c r="B155" s="430"/>
      <c r="C155" s="431"/>
      <c r="D155" s="143"/>
      <c r="E155" s="432"/>
      <c r="F155" s="433"/>
      <c r="G155" s="144"/>
      <c r="H155" s="144"/>
      <c r="I155" s="144"/>
      <c r="J155" s="144"/>
      <c r="K155" s="144"/>
      <c r="L155" s="144"/>
      <c r="M155" s="434"/>
      <c r="N155" s="434"/>
      <c r="O155">
        <f t="shared" si="19"/>
        <v>0</v>
      </c>
      <c r="P155">
        <f t="shared" si="20"/>
        <v>0</v>
      </c>
      <c r="Q155">
        <f t="shared" si="21"/>
        <v>0</v>
      </c>
      <c r="R155">
        <f t="shared" si="22"/>
        <v>0</v>
      </c>
      <c r="S155">
        <f t="shared" si="23"/>
        <v>0</v>
      </c>
      <c r="T155">
        <f t="shared" si="24"/>
        <v>0</v>
      </c>
      <c r="U155">
        <f t="shared" si="25"/>
        <v>0</v>
      </c>
      <c r="V155">
        <f t="shared" si="26"/>
        <v>0</v>
      </c>
    </row>
    <row r="156" spans="1:22" ht="29.1" customHeight="1">
      <c r="A156" s="187">
        <v>150</v>
      </c>
      <c r="B156" s="430"/>
      <c r="C156" s="431"/>
      <c r="D156" s="143"/>
      <c r="E156" s="432"/>
      <c r="F156" s="433"/>
      <c r="G156" s="144"/>
      <c r="H156" s="144"/>
      <c r="I156" s="144"/>
      <c r="J156" s="144"/>
      <c r="K156" s="144"/>
      <c r="L156" s="144"/>
      <c r="M156" s="434"/>
      <c r="N156" s="434"/>
      <c r="O156">
        <f t="shared" si="19"/>
        <v>0</v>
      </c>
      <c r="P156">
        <f t="shared" si="20"/>
        <v>0</v>
      </c>
      <c r="Q156">
        <f t="shared" si="21"/>
        <v>0</v>
      </c>
      <c r="R156">
        <f t="shared" si="22"/>
        <v>0</v>
      </c>
      <c r="S156">
        <f t="shared" si="23"/>
        <v>0</v>
      </c>
      <c r="T156">
        <f t="shared" si="24"/>
        <v>0</v>
      </c>
      <c r="U156">
        <f t="shared" si="25"/>
        <v>0</v>
      </c>
      <c r="V156">
        <f t="shared" si="26"/>
        <v>0</v>
      </c>
    </row>
    <row r="157" spans="1:22" ht="29.1" customHeight="1">
      <c r="A157" s="187">
        <v>151</v>
      </c>
      <c r="B157" s="430"/>
      <c r="C157" s="431"/>
      <c r="D157" s="143"/>
      <c r="E157" s="432"/>
      <c r="F157" s="433"/>
      <c r="G157" s="144"/>
      <c r="H157" s="144"/>
      <c r="I157" s="144"/>
      <c r="J157" s="144"/>
      <c r="K157" s="144"/>
      <c r="L157" s="144"/>
      <c r="M157" s="434"/>
      <c r="N157" s="434"/>
      <c r="O157">
        <f t="shared" si="19"/>
        <v>0</v>
      </c>
      <c r="P157">
        <f t="shared" si="20"/>
        <v>0</v>
      </c>
      <c r="Q157">
        <f t="shared" si="21"/>
        <v>0</v>
      </c>
      <c r="R157">
        <f t="shared" si="22"/>
        <v>0</v>
      </c>
      <c r="S157">
        <f t="shared" si="23"/>
        <v>0</v>
      </c>
      <c r="T157">
        <f t="shared" si="24"/>
        <v>0</v>
      </c>
      <c r="U157">
        <f t="shared" si="25"/>
        <v>0</v>
      </c>
      <c r="V157">
        <f t="shared" si="26"/>
        <v>0</v>
      </c>
    </row>
    <row r="158" spans="1:22" ht="29.1" customHeight="1">
      <c r="A158" s="187">
        <v>152</v>
      </c>
      <c r="B158" s="430"/>
      <c r="C158" s="431"/>
      <c r="D158" s="143"/>
      <c r="E158" s="432"/>
      <c r="F158" s="433"/>
      <c r="G158" s="144"/>
      <c r="H158" s="144"/>
      <c r="I158" s="144"/>
      <c r="J158" s="144"/>
      <c r="K158" s="144"/>
      <c r="L158" s="144"/>
      <c r="M158" s="434"/>
      <c r="N158" s="434"/>
      <c r="O158">
        <f t="shared" si="19"/>
        <v>0</v>
      </c>
      <c r="P158">
        <f t="shared" si="20"/>
        <v>0</v>
      </c>
      <c r="Q158">
        <f t="shared" si="21"/>
        <v>0</v>
      </c>
      <c r="R158">
        <f t="shared" si="22"/>
        <v>0</v>
      </c>
      <c r="S158">
        <f t="shared" si="23"/>
        <v>0</v>
      </c>
      <c r="T158">
        <f t="shared" si="24"/>
        <v>0</v>
      </c>
      <c r="U158">
        <f t="shared" si="25"/>
        <v>0</v>
      </c>
      <c r="V158">
        <f t="shared" si="26"/>
        <v>0</v>
      </c>
    </row>
    <row r="159" spans="1:22" ht="29.1" customHeight="1">
      <c r="A159" s="187">
        <v>153</v>
      </c>
      <c r="B159" s="430"/>
      <c r="C159" s="431"/>
      <c r="D159" s="143"/>
      <c r="E159" s="432"/>
      <c r="F159" s="433"/>
      <c r="G159" s="144"/>
      <c r="H159" s="144"/>
      <c r="I159" s="144"/>
      <c r="J159" s="144"/>
      <c r="K159" s="144"/>
      <c r="L159" s="144"/>
      <c r="M159" s="434"/>
      <c r="N159" s="434"/>
      <c r="O159">
        <f t="shared" si="19"/>
        <v>0</v>
      </c>
      <c r="P159">
        <f t="shared" si="20"/>
        <v>0</v>
      </c>
      <c r="Q159">
        <f t="shared" si="21"/>
        <v>0</v>
      </c>
      <c r="R159">
        <f t="shared" si="22"/>
        <v>0</v>
      </c>
      <c r="S159">
        <f t="shared" si="23"/>
        <v>0</v>
      </c>
      <c r="T159">
        <f t="shared" si="24"/>
        <v>0</v>
      </c>
      <c r="U159">
        <f t="shared" si="25"/>
        <v>0</v>
      </c>
      <c r="V159">
        <f t="shared" si="26"/>
        <v>0</v>
      </c>
    </row>
    <row r="160" spans="1:22" ht="29.1" customHeight="1">
      <c r="A160" s="187">
        <v>154</v>
      </c>
      <c r="B160" s="430"/>
      <c r="C160" s="431"/>
      <c r="D160" s="143"/>
      <c r="E160" s="432"/>
      <c r="F160" s="433"/>
      <c r="G160" s="144"/>
      <c r="H160" s="144"/>
      <c r="I160" s="144"/>
      <c r="J160" s="144"/>
      <c r="K160" s="144"/>
      <c r="L160" s="144"/>
      <c r="M160" s="434"/>
      <c r="N160" s="434"/>
      <c r="O160">
        <f t="shared" si="19"/>
        <v>0</v>
      </c>
      <c r="P160">
        <f t="shared" si="20"/>
        <v>0</v>
      </c>
      <c r="Q160">
        <f t="shared" si="21"/>
        <v>0</v>
      </c>
      <c r="R160">
        <f t="shared" si="22"/>
        <v>0</v>
      </c>
      <c r="S160">
        <f t="shared" si="23"/>
        <v>0</v>
      </c>
      <c r="T160">
        <f t="shared" si="24"/>
        <v>0</v>
      </c>
      <c r="U160">
        <f t="shared" si="25"/>
        <v>0</v>
      </c>
      <c r="V160">
        <f t="shared" si="26"/>
        <v>0</v>
      </c>
    </row>
    <row r="161" spans="1:22" ht="29.1" customHeight="1">
      <c r="A161" s="187">
        <v>155</v>
      </c>
      <c r="B161" s="430"/>
      <c r="C161" s="431"/>
      <c r="D161" s="143"/>
      <c r="E161" s="432"/>
      <c r="F161" s="433"/>
      <c r="G161" s="144"/>
      <c r="H161" s="144"/>
      <c r="I161" s="144"/>
      <c r="J161" s="144"/>
      <c r="K161" s="144"/>
      <c r="L161" s="144"/>
      <c r="M161" s="434"/>
      <c r="N161" s="434"/>
      <c r="O161">
        <f t="shared" si="19"/>
        <v>0</v>
      </c>
      <c r="P161">
        <f t="shared" si="20"/>
        <v>0</v>
      </c>
      <c r="Q161">
        <f t="shared" si="21"/>
        <v>0</v>
      </c>
      <c r="R161">
        <f t="shared" si="22"/>
        <v>0</v>
      </c>
      <c r="S161">
        <f t="shared" si="23"/>
        <v>0</v>
      </c>
      <c r="T161">
        <f t="shared" si="24"/>
        <v>0</v>
      </c>
      <c r="U161">
        <f t="shared" si="25"/>
        <v>0</v>
      </c>
      <c r="V161">
        <f t="shared" si="26"/>
        <v>0</v>
      </c>
    </row>
    <row r="162" spans="1:22" ht="29.1" customHeight="1">
      <c r="A162" s="187">
        <v>156</v>
      </c>
      <c r="B162" s="430"/>
      <c r="C162" s="431"/>
      <c r="D162" s="143"/>
      <c r="E162" s="432"/>
      <c r="F162" s="433"/>
      <c r="G162" s="144"/>
      <c r="H162" s="144"/>
      <c r="I162" s="144"/>
      <c r="J162" s="144"/>
      <c r="K162" s="144"/>
      <c r="L162" s="144"/>
      <c r="M162" s="434"/>
      <c r="N162" s="434"/>
      <c r="O162">
        <f t="shared" si="19"/>
        <v>0</v>
      </c>
      <c r="P162">
        <f t="shared" si="20"/>
        <v>0</v>
      </c>
      <c r="Q162">
        <f t="shared" si="21"/>
        <v>0</v>
      </c>
      <c r="R162">
        <f t="shared" si="22"/>
        <v>0</v>
      </c>
      <c r="S162">
        <f t="shared" si="23"/>
        <v>0</v>
      </c>
      <c r="T162">
        <f t="shared" si="24"/>
        <v>0</v>
      </c>
      <c r="U162">
        <f t="shared" si="25"/>
        <v>0</v>
      </c>
      <c r="V162">
        <f t="shared" si="26"/>
        <v>0</v>
      </c>
    </row>
    <row r="163" spans="1:22" ht="29.1" customHeight="1">
      <c r="A163" s="187">
        <v>157</v>
      </c>
      <c r="B163" s="430"/>
      <c r="C163" s="431"/>
      <c r="D163" s="143"/>
      <c r="E163" s="432"/>
      <c r="F163" s="433"/>
      <c r="G163" s="144"/>
      <c r="H163" s="144"/>
      <c r="I163" s="144"/>
      <c r="J163" s="144"/>
      <c r="K163" s="144"/>
      <c r="L163" s="144"/>
      <c r="M163" s="434"/>
      <c r="N163" s="434"/>
      <c r="O163">
        <f t="shared" si="19"/>
        <v>0</v>
      </c>
      <c r="P163">
        <f t="shared" si="20"/>
        <v>0</v>
      </c>
      <c r="Q163">
        <f t="shared" si="21"/>
        <v>0</v>
      </c>
      <c r="R163">
        <f t="shared" si="22"/>
        <v>0</v>
      </c>
      <c r="S163">
        <f t="shared" si="23"/>
        <v>0</v>
      </c>
      <c r="T163">
        <f t="shared" si="24"/>
        <v>0</v>
      </c>
      <c r="U163">
        <f t="shared" si="25"/>
        <v>0</v>
      </c>
      <c r="V163">
        <f t="shared" si="26"/>
        <v>0</v>
      </c>
    </row>
    <row r="164" spans="1:22" ht="29.1" customHeight="1">
      <c r="A164" s="187">
        <v>158</v>
      </c>
      <c r="B164" s="430"/>
      <c r="C164" s="431"/>
      <c r="D164" s="143"/>
      <c r="E164" s="432"/>
      <c r="F164" s="433"/>
      <c r="G164" s="144"/>
      <c r="H164" s="144"/>
      <c r="I164" s="144"/>
      <c r="J164" s="144"/>
      <c r="K164" s="144"/>
      <c r="L164" s="144"/>
      <c r="M164" s="434"/>
      <c r="N164" s="434"/>
      <c r="O164">
        <f t="shared" si="19"/>
        <v>0</v>
      </c>
      <c r="P164">
        <f t="shared" si="20"/>
        <v>0</v>
      </c>
      <c r="Q164">
        <f t="shared" si="21"/>
        <v>0</v>
      </c>
      <c r="R164">
        <f t="shared" si="22"/>
        <v>0</v>
      </c>
      <c r="S164">
        <f t="shared" si="23"/>
        <v>0</v>
      </c>
      <c r="T164">
        <f t="shared" si="24"/>
        <v>0</v>
      </c>
      <c r="U164">
        <f t="shared" si="25"/>
        <v>0</v>
      </c>
      <c r="V164">
        <f t="shared" si="26"/>
        <v>0</v>
      </c>
    </row>
    <row r="165" spans="1:22" ht="29.1" customHeight="1">
      <c r="A165" s="187">
        <v>159</v>
      </c>
      <c r="B165" s="430"/>
      <c r="C165" s="431"/>
      <c r="D165" s="143"/>
      <c r="E165" s="432"/>
      <c r="F165" s="433"/>
      <c r="G165" s="144"/>
      <c r="H165" s="144"/>
      <c r="I165" s="144"/>
      <c r="J165" s="144"/>
      <c r="K165" s="144"/>
      <c r="L165" s="144"/>
      <c r="M165" s="434"/>
      <c r="N165" s="434"/>
      <c r="O165">
        <f t="shared" si="19"/>
        <v>0</v>
      </c>
      <c r="P165">
        <f t="shared" si="20"/>
        <v>0</v>
      </c>
      <c r="Q165">
        <f t="shared" si="21"/>
        <v>0</v>
      </c>
      <c r="R165">
        <f t="shared" si="22"/>
        <v>0</v>
      </c>
      <c r="S165">
        <f t="shared" si="23"/>
        <v>0</v>
      </c>
      <c r="T165">
        <f t="shared" si="24"/>
        <v>0</v>
      </c>
      <c r="U165">
        <f t="shared" si="25"/>
        <v>0</v>
      </c>
      <c r="V165">
        <f t="shared" si="26"/>
        <v>0</v>
      </c>
    </row>
    <row r="166" spans="1:22" ht="29.1" customHeight="1">
      <c r="A166" s="187">
        <v>160</v>
      </c>
      <c r="B166" s="430"/>
      <c r="C166" s="431"/>
      <c r="D166" s="143"/>
      <c r="E166" s="432"/>
      <c r="F166" s="433"/>
      <c r="G166" s="144"/>
      <c r="H166" s="144"/>
      <c r="I166" s="144"/>
      <c r="J166" s="144"/>
      <c r="K166" s="144"/>
      <c r="L166" s="144"/>
      <c r="M166" s="434"/>
      <c r="N166" s="434"/>
      <c r="O166">
        <f t="shared" si="19"/>
        <v>0</v>
      </c>
      <c r="P166">
        <f t="shared" si="20"/>
        <v>0</v>
      </c>
      <c r="Q166">
        <f t="shared" si="21"/>
        <v>0</v>
      </c>
      <c r="R166">
        <f t="shared" si="22"/>
        <v>0</v>
      </c>
      <c r="S166">
        <f t="shared" si="23"/>
        <v>0</v>
      </c>
      <c r="T166">
        <f t="shared" si="24"/>
        <v>0</v>
      </c>
      <c r="U166">
        <f t="shared" si="25"/>
        <v>0</v>
      </c>
      <c r="V166">
        <f t="shared" si="26"/>
        <v>0</v>
      </c>
    </row>
    <row r="167" spans="1:22" ht="29.1" customHeight="1">
      <c r="A167" s="187">
        <v>161</v>
      </c>
      <c r="B167" s="430"/>
      <c r="C167" s="431"/>
      <c r="D167" s="143"/>
      <c r="E167" s="432"/>
      <c r="F167" s="433"/>
      <c r="G167" s="144"/>
      <c r="H167" s="144"/>
      <c r="I167" s="144"/>
      <c r="J167" s="144"/>
      <c r="K167" s="144"/>
      <c r="L167" s="144"/>
      <c r="M167" s="434"/>
      <c r="N167" s="434"/>
      <c r="O167">
        <f t="shared" si="19"/>
        <v>0</v>
      </c>
      <c r="P167">
        <f t="shared" si="20"/>
        <v>0</v>
      </c>
      <c r="Q167">
        <f t="shared" si="21"/>
        <v>0</v>
      </c>
      <c r="R167">
        <f t="shared" si="22"/>
        <v>0</v>
      </c>
      <c r="S167">
        <f t="shared" si="23"/>
        <v>0</v>
      </c>
      <c r="T167">
        <f t="shared" si="24"/>
        <v>0</v>
      </c>
      <c r="U167">
        <f t="shared" si="25"/>
        <v>0</v>
      </c>
      <c r="V167">
        <f t="shared" si="26"/>
        <v>0</v>
      </c>
    </row>
    <row r="168" spans="1:22" ht="29.1" customHeight="1">
      <c r="A168" s="187">
        <v>162</v>
      </c>
      <c r="B168" s="430"/>
      <c r="C168" s="431"/>
      <c r="D168" s="143"/>
      <c r="E168" s="432"/>
      <c r="F168" s="433"/>
      <c r="G168" s="144"/>
      <c r="H168" s="144"/>
      <c r="I168" s="144"/>
      <c r="J168" s="144"/>
      <c r="K168" s="144"/>
      <c r="L168" s="144"/>
      <c r="M168" s="434"/>
      <c r="N168" s="434"/>
      <c r="O168">
        <f t="shared" si="19"/>
        <v>0</v>
      </c>
      <c r="P168">
        <f t="shared" si="20"/>
        <v>0</v>
      </c>
      <c r="Q168">
        <f t="shared" si="21"/>
        <v>0</v>
      </c>
      <c r="R168">
        <f t="shared" si="22"/>
        <v>0</v>
      </c>
      <c r="S168">
        <f t="shared" si="23"/>
        <v>0</v>
      </c>
      <c r="T168">
        <f t="shared" si="24"/>
        <v>0</v>
      </c>
      <c r="U168">
        <f t="shared" si="25"/>
        <v>0</v>
      </c>
      <c r="V168">
        <f t="shared" si="26"/>
        <v>0</v>
      </c>
    </row>
    <row r="169" spans="1:22" ht="29.1" customHeight="1">
      <c r="A169" s="187">
        <v>163</v>
      </c>
      <c r="B169" s="430"/>
      <c r="C169" s="431"/>
      <c r="D169" s="143"/>
      <c r="E169" s="432"/>
      <c r="F169" s="433"/>
      <c r="G169" s="144"/>
      <c r="H169" s="144"/>
      <c r="I169" s="144"/>
      <c r="J169" s="144"/>
      <c r="K169" s="144"/>
      <c r="L169" s="144"/>
      <c r="M169" s="434"/>
      <c r="N169" s="434"/>
      <c r="O169">
        <f t="shared" si="19"/>
        <v>0</v>
      </c>
      <c r="P169">
        <f t="shared" si="20"/>
        <v>0</v>
      </c>
      <c r="Q169">
        <f t="shared" si="21"/>
        <v>0</v>
      </c>
      <c r="R169">
        <f t="shared" si="22"/>
        <v>0</v>
      </c>
      <c r="S169">
        <f t="shared" si="23"/>
        <v>0</v>
      </c>
      <c r="T169">
        <f t="shared" si="24"/>
        <v>0</v>
      </c>
      <c r="U169">
        <f t="shared" si="25"/>
        <v>0</v>
      </c>
      <c r="V169">
        <f t="shared" si="26"/>
        <v>0</v>
      </c>
    </row>
    <row r="170" spans="1:22" ht="29.1" customHeight="1">
      <c r="A170" s="187">
        <v>164</v>
      </c>
      <c r="B170" s="430"/>
      <c r="C170" s="431"/>
      <c r="D170" s="143"/>
      <c r="E170" s="432"/>
      <c r="F170" s="433"/>
      <c r="G170" s="144"/>
      <c r="H170" s="144"/>
      <c r="I170" s="144"/>
      <c r="J170" s="144"/>
      <c r="K170" s="144"/>
      <c r="L170" s="144"/>
      <c r="M170" s="434"/>
      <c r="N170" s="434"/>
      <c r="O170">
        <f t="shared" si="19"/>
        <v>0</v>
      </c>
      <c r="P170">
        <f t="shared" si="20"/>
        <v>0</v>
      </c>
      <c r="Q170">
        <f t="shared" si="21"/>
        <v>0</v>
      </c>
      <c r="R170">
        <f t="shared" si="22"/>
        <v>0</v>
      </c>
      <c r="S170">
        <f t="shared" si="23"/>
        <v>0</v>
      </c>
      <c r="T170">
        <f t="shared" si="24"/>
        <v>0</v>
      </c>
      <c r="U170">
        <f t="shared" si="25"/>
        <v>0</v>
      </c>
      <c r="V170">
        <f t="shared" si="26"/>
        <v>0</v>
      </c>
    </row>
    <row r="171" spans="1:22" ht="29.1" customHeight="1">
      <c r="A171" s="187">
        <v>165</v>
      </c>
      <c r="B171" s="430"/>
      <c r="C171" s="431"/>
      <c r="D171" s="143"/>
      <c r="E171" s="432"/>
      <c r="F171" s="433"/>
      <c r="G171" s="144"/>
      <c r="H171" s="144"/>
      <c r="I171" s="144"/>
      <c r="J171" s="144"/>
      <c r="K171" s="144"/>
      <c r="L171" s="144"/>
      <c r="M171" s="434"/>
      <c r="N171" s="434"/>
      <c r="O171">
        <f t="shared" si="19"/>
        <v>0</v>
      </c>
      <c r="P171">
        <f t="shared" si="20"/>
        <v>0</v>
      </c>
      <c r="Q171">
        <f t="shared" si="21"/>
        <v>0</v>
      </c>
      <c r="R171">
        <f t="shared" si="22"/>
        <v>0</v>
      </c>
      <c r="S171">
        <f t="shared" si="23"/>
        <v>0</v>
      </c>
      <c r="T171">
        <f t="shared" si="24"/>
        <v>0</v>
      </c>
      <c r="U171">
        <f t="shared" si="25"/>
        <v>0</v>
      </c>
      <c r="V171">
        <f t="shared" si="26"/>
        <v>0</v>
      </c>
    </row>
    <row r="172" spans="1:22" ht="29.1" customHeight="1">
      <c r="A172" s="187">
        <v>166</v>
      </c>
      <c r="B172" s="430"/>
      <c r="C172" s="431"/>
      <c r="D172" s="143"/>
      <c r="E172" s="432"/>
      <c r="F172" s="433"/>
      <c r="G172" s="144"/>
      <c r="H172" s="144"/>
      <c r="I172" s="144"/>
      <c r="J172" s="144"/>
      <c r="K172" s="144"/>
      <c r="L172" s="144"/>
      <c r="M172" s="434"/>
      <c r="N172" s="434"/>
      <c r="O172">
        <f t="shared" si="19"/>
        <v>0</v>
      </c>
      <c r="P172">
        <f t="shared" si="20"/>
        <v>0</v>
      </c>
      <c r="Q172">
        <f t="shared" si="21"/>
        <v>0</v>
      </c>
      <c r="R172">
        <f t="shared" si="22"/>
        <v>0</v>
      </c>
      <c r="S172">
        <f t="shared" si="23"/>
        <v>0</v>
      </c>
      <c r="T172">
        <f t="shared" si="24"/>
        <v>0</v>
      </c>
      <c r="U172">
        <f t="shared" si="25"/>
        <v>0</v>
      </c>
      <c r="V172">
        <f t="shared" si="26"/>
        <v>0</v>
      </c>
    </row>
    <row r="173" spans="1:22" ht="29.1" customHeight="1">
      <c r="A173" s="187">
        <v>167</v>
      </c>
      <c r="B173" s="430"/>
      <c r="C173" s="431"/>
      <c r="D173" s="143"/>
      <c r="E173" s="432"/>
      <c r="F173" s="433"/>
      <c r="G173" s="144"/>
      <c r="H173" s="144"/>
      <c r="I173" s="144"/>
      <c r="J173" s="144"/>
      <c r="K173" s="144"/>
      <c r="L173" s="144"/>
      <c r="M173" s="434"/>
      <c r="N173" s="434"/>
      <c r="O173">
        <f t="shared" si="19"/>
        <v>0</v>
      </c>
      <c r="P173">
        <f t="shared" si="20"/>
        <v>0</v>
      </c>
      <c r="Q173">
        <f t="shared" si="21"/>
        <v>0</v>
      </c>
      <c r="R173">
        <f t="shared" si="22"/>
        <v>0</v>
      </c>
      <c r="S173">
        <f t="shared" si="23"/>
        <v>0</v>
      </c>
      <c r="T173">
        <f t="shared" si="24"/>
        <v>0</v>
      </c>
      <c r="U173">
        <f t="shared" si="25"/>
        <v>0</v>
      </c>
      <c r="V173">
        <f t="shared" si="26"/>
        <v>0</v>
      </c>
    </row>
    <row r="174" spans="1:22" ht="29.1" customHeight="1">
      <c r="A174" s="187">
        <v>168</v>
      </c>
      <c r="B174" s="430"/>
      <c r="C174" s="431"/>
      <c r="D174" s="143"/>
      <c r="E174" s="432"/>
      <c r="F174" s="433"/>
      <c r="G174" s="144"/>
      <c r="H174" s="144"/>
      <c r="I174" s="144"/>
      <c r="J174" s="144"/>
      <c r="K174" s="144"/>
      <c r="L174" s="144"/>
      <c r="M174" s="434"/>
      <c r="N174" s="434"/>
      <c r="O174">
        <f t="shared" si="19"/>
        <v>0</v>
      </c>
      <c r="P174">
        <f t="shared" si="20"/>
        <v>0</v>
      </c>
      <c r="Q174">
        <f t="shared" si="21"/>
        <v>0</v>
      </c>
      <c r="R174">
        <f t="shared" si="22"/>
        <v>0</v>
      </c>
      <c r="S174">
        <f t="shared" si="23"/>
        <v>0</v>
      </c>
      <c r="T174">
        <f t="shared" si="24"/>
        <v>0</v>
      </c>
      <c r="U174">
        <f t="shared" si="25"/>
        <v>0</v>
      </c>
      <c r="V174">
        <f t="shared" si="26"/>
        <v>0</v>
      </c>
    </row>
    <row r="175" spans="1:22" ht="29.1" customHeight="1">
      <c r="A175" s="187">
        <v>169</v>
      </c>
      <c r="B175" s="430"/>
      <c r="C175" s="431"/>
      <c r="D175" s="143"/>
      <c r="E175" s="432"/>
      <c r="F175" s="433"/>
      <c r="G175" s="144"/>
      <c r="H175" s="144"/>
      <c r="I175" s="144"/>
      <c r="J175" s="144"/>
      <c r="K175" s="144"/>
      <c r="L175" s="144"/>
      <c r="M175" s="434"/>
      <c r="N175" s="434"/>
      <c r="O175">
        <f t="shared" si="19"/>
        <v>0</v>
      </c>
      <c r="P175">
        <f t="shared" si="20"/>
        <v>0</v>
      </c>
      <c r="Q175">
        <f t="shared" si="21"/>
        <v>0</v>
      </c>
      <c r="R175">
        <f t="shared" si="22"/>
        <v>0</v>
      </c>
      <c r="S175">
        <f t="shared" si="23"/>
        <v>0</v>
      </c>
      <c r="T175">
        <f t="shared" si="24"/>
        <v>0</v>
      </c>
      <c r="U175">
        <f t="shared" si="25"/>
        <v>0</v>
      </c>
      <c r="V175">
        <f t="shared" si="26"/>
        <v>0</v>
      </c>
    </row>
    <row r="176" spans="1:22" ht="29.1" customHeight="1">
      <c r="A176" s="187">
        <v>170</v>
      </c>
      <c r="B176" s="430"/>
      <c r="C176" s="431"/>
      <c r="D176" s="143"/>
      <c r="E176" s="432"/>
      <c r="F176" s="433"/>
      <c r="G176" s="144"/>
      <c r="H176" s="144"/>
      <c r="I176" s="144"/>
      <c r="J176" s="144"/>
      <c r="K176" s="144"/>
      <c r="L176" s="144"/>
      <c r="M176" s="434"/>
      <c r="N176" s="434"/>
      <c r="O176">
        <f t="shared" si="19"/>
        <v>0</v>
      </c>
      <c r="P176">
        <f t="shared" si="20"/>
        <v>0</v>
      </c>
      <c r="Q176">
        <f t="shared" si="21"/>
        <v>0</v>
      </c>
      <c r="R176">
        <f t="shared" si="22"/>
        <v>0</v>
      </c>
      <c r="S176">
        <f t="shared" si="23"/>
        <v>0</v>
      </c>
      <c r="T176">
        <f t="shared" si="24"/>
        <v>0</v>
      </c>
      <c r="U176">
        <f t="shared" si="25"/>
        <v>0</v>
      </c>
      <c r="V176">
        <f t="shared" si="26"/>
        <v>0</v>
      </c>
    </row>
    <row r="177" spans="1:22" ht="29.1" customHeight="1">
      <c r="A177" s="187">
        <v>171</v>
      </c>
      <c r="B177" s="430"/>
      <c r="C177" s="431"/>
      <c r="D177" s="143"/>
      <c r="E177" s="432"/>
      <c r="F177" s="433"/>
      <c r="G177" s="144"/>
      <c r="H177" s="144"/>
      <c r="I177" s="144"/>
      <c r="J177" s="144"/>
      <c r="K177" s="144"/>
      <c r="L177" s="144"/>
      <c r="M177" s="434"/>
      <c r="N177" s="434"/>
      <c r="O177">
        <f t="shared" si="19"/>
        <v>0</v>
      </c>
      <c r="P177">
        <f t="shared" si="20"/>
        <v>0</v>
      </c>
      <c r="Q177">
        <f t="shared" si="21"/>
        <v>0</v>
      </c>
      <c r="R177">
        <f t="shared" si="22"/>
        <v>0</v>
      </c>
      <c r="S177">
        <f t="shared" si="23"/>
        <v>0</v>
      </c>
      <c r="T177">
        <f t="shared" si="24"/>
        <v>0</v>
      </c>
      <c r="U177">
        <f t="shared" si="25"/>
        <v>0</v>
      </c>
      <c r="V177">
        <f t="shared" si="26"/>
        <v>0</v>
      </c>
    </row>
    <row r="178" spans="1:22" ht="29.1" customHeight="1">
      <c r="A178" s="187">
        <v>172</v>
      </c>
      <c r="B178" s="430"/>
      <c r="C178" s="431"/>
      <c r="D178" s="143"/>
      <c r="E178" s="432"/>
      <c r="F178" s="433"/>
      <c r="G178" s="144"/>
      <c r="H178" s="144"/>
      <c r="I178" s="144"/>
      <c r="J178" s="144"/>
      <c r="K178" s="144"/>
      <c r="L178" s="144"/>
      <c r="M178" s="434"/>
      <c r="N178" s="434"/>
      <c r="O178">
        <f t="shared" si="19"/>
        <v>0</v>
      </c>
      <c r="P178">
        <f t="shared" si="20"/>
        <v>0</v>
      </c>
      <c r="Q178">
        <f t="shared" si="21"/>
        <v>0</v>
      </c>
      <c r="R178">
        <f t="shared" si="22"/>
        <v>0</v>
      </c>
      <c r="S178">
        <f t="shared" si="23"/>
        <v>0</v>
      </c>
      <c r="T178">
        <f t="shared" si="24"/>
        <v>0</v>
      </c>
      <c r="U178">
        <f t="shared" si="25"/>
        <v>0</v>
      </c>
      <c r="V178">
        <f t="shared" si="26"/>
        <v>0</v>
      </c>
    </row>
    <row r="179" spans="1:22" ht="29.1" customHeight="1">
      <c r="A179" s="187">
        <v>173</v>
      </c>
      <c r="B179" s="430"/>
      <c r="C179" s="431"/>
      <c r="D179" s="143"/>
      <c r="E179" s="432"/>
      <c r="F179" s="433"/>
      <c r="G179" s="144"/>
      <c r="H179" s="144"/>
      <c r="I179" s="144"/>
      <c r="J179" s="144"/>
      <c r="K179" s="144"/>
      <c r="L179" s="144"/>
      <c r="M179" s="434"/>
      <c r="N179" s="434"/>
      <c r="O179">
        <f t="shared" si="19"/>
        <v>0</v>
      </c>
      <c r="P179">
        <f t="shared" si="20"/>
        <v>0</v>
      </c>
      <c r="Q179">
        <f t="shared" si="21"/>
        <v>0</v>
      </c>
      <c r="R179">
        <f t="shared" si="22"/>
        <v>0</v>
      </c>
      <c r="S179">
        <f t="shared" si="23"/>
        <v>0</v>
      </c>
      <c r="T179">
        <f t="shared" si="24"/>
        <v>0</v>
      </c>
      <c r="U179">
        <f t="shared" si="25"/>
        <v>0</v>
      </c>
      <c r="V179">
        <f t="shared" si="26"/>
        <v>0</v>
      </c>
    </row>
    <row r="180" spans="1:22" ht="29.1" customHeight="1">
      <c r="A180" s="187">
        <v>174</v>
      </c>
      <c r="B180" s="430"/>
      <c r="C180" s="431"/>
      <c r="D180" s="143"/>
      <c r="E180" s="432"/>
      <c r="F180" s="433"/>
      <c r="G180" s="144"/>
      <c r="H180" s="144"/>
      <c r="I180" s="144"/>
      <c r="J180" s="144"/>
      <c r="K180" s="144"/>
      <c r="L180" s="144"/>
      <c r="M180" s="434"/>
      <c r="N180" s="434"/>
      <c r="O180">
        <f t="shared" si="19"/>
        <v>0</v>
      </c>
      <c r="P180">
        <f t="shared" si="20"/>
        <v>0</v>
      </c>
      <c r="Q180">
        <f t="shared" si="21"/>
        <v>0</v>
      </c>
      <c r="R180">
        <f t="shared" si="22"/>
        <v>0</v>
      </c>
      <c r="S180">
        <f t="shared" si="23"/>
        <v>0</v>
      </c>
      <c r="T180">
        <f t="shared" si="24"/>
        <v>0</v>
      </c>
      <c r="U180">
        <f t="shared" si="25"/>
        <v>0</v>
      </c>
      <c r="V180">
        <f t="shared" si="26"/>
        <v>0</v>
      </c>
    </row>
    <row r="181" spans="1:22" ht="29.1" customHeight="1">
      <c r="A181" s="187">
        <v>175</v>
      </c>
      <c r="B181" s="430"/>
      <c r="C181" s="431"/>
      <c r="D181" s="143"/>
      <c r="E181" s="432"/>
      <c r="F181" s="433"/>
      <c r="G181" s="144"/>
      <c r="H181" s="144"/>
      <c r="I181" s="144"/>
      <c r="J181" s="144"/>
      <c r="K181" s="144"/>
      <c r="L181" s="144"/>
      <c r="M181" s="434"/>
      <c r="N181" s="434"/>
      <c r="O181">
        <f t="shared" si="19"/>
        <v>0</v>
      </c>
      <c r="P181">
        <f t="shared" si="20"/>
        <v>0</v>
      </c>
      <c r="Q181">
        <f t="shared" si="21"/>
        <v>0</v>
      </c>
      <c r="R181">
        <f t="shared" si="22"/>
        <v>0</v>
      </c>
      <c r="S181">
        <f t="shared" si="23"/>
        <v>0</v>
      </c>
      <c r="T181">
        <f t="shared" si="24"/>
        <v>0</v>
      </c>
      <c r="U181">
        <f t="shared" si="25"/>
        <v>0</v>
      </c>
      <c r="V181">
        <f t="shared" si="26"/>
        <v>0</v>
      </c>
    </row>
    <row r="182" spans="1:22" ht="29.1" customHeight="1">
      <c r="A182" s="187">
        <v>176</v>
      </c>
      <c r="B182" s="430"/>
      <c r="C182" s="431"/>
      <c r="D182" s="143"/>
      <c r="E182" s="432"/>
      <c r="F182" s="433"/>
      <c r="G182" s="144"/>
      <c r="H182" s="144"/>
      <c r="I182" s="144"/>
      <c r="J182" s="144"/>
      <c r="K182" s="144"/>
      <c r="L182" s="144"/>
      <c r="M182" s="434"/>
      <c r="N182" s="434"/>
      <c r="O182">
        <f t="shared" si="19"/>
        <v>0</v>
      </c>
      <c r="P182">
        <f t="shared" si="20"/>
        <v>0</v>
      </c>
      <c r="Q182">
        <f t="shared" si="21"/>
        <v>0</v>
      </c>
      <c r="R182">
        <f t="shared" si="22"/>
        <v>0</v>
      </c>
      <c r="S182">
        <f t="shared" si="23"/>
        <v>0</v>
      </c>
      <c r="T182">
        <f t="shared" si="24"/>
        <v>0</v>
      </c>
      <c r="U182">
        <f t="shared" si="25"/>
        <v>0</v>
      </c>
      <c r="V182">
        <f t="shared" si="26"/>
        <v>0</v>
      </c>
    </row>
    <row r="183" spans="1:22" ht="29.1" customHeight="1">
      <c r="A183" s="187">
        <v>177</v>
      </c>
      <c r="B183" s="430"/>
      <c r="C183" s="431"/>
      <c r="D183" s="143"/>
      <c r="E183" s="432"/>
      <c r="F183" s="433"/>
      <c r="G183" s="144"/>
      <c r="H183" s="144"/>
      <c r="I183" s="144"/>
      <c r="J183" s="144"/>
      <c r="K183" s="144"/>
      <c r="L183" s="144"/>
      <c r="M183" s="434"/>
      <c r="N183" s="434"/>
      <c r="O183">
        <f t="shared" si="19"/>
        <v>0</v>
      </c>
      <c r="P183">
        <f t="shared" si="20"/>
        <v>0</v>
      </c>
      <c r="Q183">
        <f t="shared" si="21"/>
        <v>0</v>
      </c>
      <c r="R183">
        <f t="shared" si="22"/>
        <v>0</v>
      </c>
      <c r="S183">
        <f t="shared" si="23"/>
        <v>0</v>
      </c>
      <c r="T183">
        <f t="shared" si="24"/>
        <v>0</v>
      </c>
      <c r="U183">
        <f t="shared" si="25"/>
        <v>0</v>
      </c>
      <c r="V183">
        <f t="shared" si="26"/>
        <v>0</v>
      </c>
    </row>
    <row r="184" spans="1:22" ht="29.1" customHeight="1">
      <c r="A184" s="187">
        <v>178</v>
      </c>
      <c r="B184" s="430"/>
      <c r="C184" s="431"/>
      <c r="D184" s="143"/>
      <c r="E184" s="432"/>
      <c r="F184" s="433"/>
      <c r="G184" s="144"/>
      <c r="H184" s="144"/>
      <c r="I184" s="144"/>
      <c r="J184" s="144"/>
      <c r="K184" s="144"/>
      <c r="L184" s="144"/>
      <c r="M184" s="434"/>
      <c r="N184" s="434"/>
      <c r="O184">
        <f t="shared" si="19"/>
        <v>0</v>
      </c>
      <c r="P184">
        <f t="shared" si="20"/>
        <v>0</v>
      </c>
      <c r="Q184">
        <f t="shared" si="21"/>
        <v>0</v>
      </c>
      <c r="R184">
        <f t="shared" si="22"/>
        <v>0</v>
      </c>
      <c r="S184">
        <f t="shared" si="23"/>
        <v>0</v>
      </c>
      <c r="T184">
        <f t="shared" si="24"/>
        <v>0</v>
      </c>
      <c r="U184">
        <f t="shared" si="25"/>
        <v>0</v>
      </c>
      <c r="V184">
        <f t="shared" si="26"/>
        <v>0</v>
      </c>
    </row>
    <row r="185" spans="1:22" ht="29.1" customHeight="1">
      <c r="A185" s="187">
        <v>179</v>
      </c>
      <c r="B185" s="430"/>
      <c r="C185" s="431"/>
      <c r="D185" s="143"/>
      <c r="E185" s="432"/>
      <c r="F185" s="433"/>
      <c r="G185" s="144"/>
      <c r="H185" s="144"/>
      <c r="I185" s="144"/>
      <c r="J185" s="144"/>
      <c r="K185" s="144"/>
      <c r="L185" s="144"/>
      <c r="M185" s="434"/>
      <c r="N185" s="434"/>
      <c r="O185">
        <f t="shared" si="19"/>
        <v>0</v>
      </c>
      <c r="P185">
        <f t="shared" si="20"/>
        <v>0</v>
      </c>
      <c r="Q185">
        <f t="shared" si="21"/>
        <v>0</v>
      </c>
      <c r="R185">
        <f t="shared" si="22"/>
        <v>0</v>
      </c>
      <c r="S185">
        <f t="shared" si="23"/>
        <v>0</v>
      </c>
      <c r="T185">
        <f t="shared" si="24"/>
        <v>0</v>
      </c>
      <c r="U185">
        <f t="shared" si="25"/>
        <v>0</v>
      </c>
      <c r="V185">
        <f t="shared" si="26"/>
        <v>0</v>
      </c>
    </row>
    <row r="186" spans="1:22" ht="29.1" customHeight="1">
      <c r="A186" s="187">
        <v>180</v>
      </c>
      <c r="B186" s="430"/>
      <c r="C186" s="431"/>
      <c r="D186" s="143"/>
      <c r="E186" s="432"/>
      <c r="F186" s="433"/>
      <c r="G186" s="144"/>
      <c r="H186" s="144"/>
      <c r="I186" s="144"/>
      <c r="J186" s="144"/>
      <c r="K186" s="144"/>
      <c r="L186" s="144"/>
      <c r="M186" s="434"/>
      <c r="N186" s="434"/>
      <c r="O186">
        <f t="shared" si="19"/>
        <v>0</v>
      </c>
      <c r="P186">
        <f t="shared" si="20"/>
        <v>0</v>
      </c>
      <c r="Q186">
        <f t="shared" si="21"/>
        <v>0</v>
      </c>
      <c r="R186">
        <f t="shared" si="22"/>
        <v>0</v>
      </c>
      <c r="S186">
        <f t="shared" si="23"/>
        <v>0</v>
      </c>
      <c r="T186">
        <f t="shared" si="24"/>
        <v>0</v>
      </c>
      <c r="U186">
        <f t="shared" si="25"/>
        <v>0</v>
      </c>
      <c r="V186">
        <f t="shared" si="26"/>
        <v>0</v>
      </c>
    </row>
    <row r="187" spans="1:22" ht="29.1" customHeight="1">
      <c r="A187" s="187">
        <v>181</v>
      </c>
      <c r="B187" s="430"/>
      <c r="C187" s="431"/>
      <c r="D187" s="143"/>
      <c r="E187" s="432"/>
      <c r="F187" s="433"/>
      <c r="G187" s="144"/>
      <c r="H187" s="144"/>
      <c r="I187" s="144"/>
      <c r="J187" s="144"/>
      <c r="K187" s="144"/>
      <c r="L187" s="144"/>
      <c r="M187" s="434"/>
      <c r="N187" s="434"/>
      <c r="O187">
        <f t="shared" si="19"/>
        <v>0</v>
      </c>
      <c r="P187">
        <f t="shared" si="20"/>
        <v>0</v>
      </c>
      <c r="Q187">
        <f t="shared" si="21"/>
        <v>0</v>
      </c>
      <c r="R187">
        <f t="shared" si="22"/>
        <v>0</v>
      </c>
      <c r="S187">
        <f t="shared" si="23"/>
        <v>0</v>
      </c>
      <c r="T187">
        <f t="shared" si="24"/>
        <v>0</v>
      </c>
      <c r="U187">
        <f t="shared" si="25"/>
        <v>0</v>
      </c>
      <c r="V187">
        <f t="shared" si="26"/>
        <v>0</v>
      </c>
    </row>
    <row r="188" spans="1:22" ht="29.1" customHeight="1">
      <c r="A188" s="187">
        <v>182</v>
      </c>
      <c r="B188" s="430"/>
      <c r="C188" s="431"/>
      <c r="D188" s="143"/>
      <c r="E188" s="432"/>
      <c r="F188" s="433"/>
      <c r="G188" s="144"/>
      <c r="H188" s="144"/>
      <c r="I188" s="144"/>
      <c r="J188" s="144"/>
      <c r="K188" s="144"/>
      <c r="L188" s="144"/>
      <c r="M188" s="434"/>
      <c r="N188" s="434"/>
      <c r="O188">
        <f t="shared" si="19"/>
        <v>0</v>
      </c>
      <c r="P188">
        <f t="shared" si="20"/>
        <v>0</v>
      </c>
      <c r="Q188">
        <f t="shared" si="21"/>
        <v>0</v>
      </c>
      <c r="R188">
        <f t="shared" si="22"/>
        <v>0</v>
      </c>
      <c r="S188">
        <f t="shared" si="23"/>
        <v>0</v>
      </c>
      <c r="T188">
        <f t="shared" si="24"/>
        <v>0</v>
      </c>
      <c r="U188">
        <f t="shared" si="25"/>
        <v>0</v>
      </c>
      <c r="V188">
        <f t="shared" si="26"/>
        <v>0</v>
      </c>
    </row>
    <row r="189" spans="1:22" ht="29.1" customHeight="1">
      <c r="A189" s="187">
        <v>183</v>
      </c>
      <c r="B189" s="430"/>
      <c r="C189" s="431"/>
      <c r="D189" s="143"/>
      <c r="E189" s="432"/>
      <c r="F189" s="433"/>
      <c r="G189" s="144"/>
      <c r="H189" s="144"/>
      <c r="I189" s="144"/>
      <c r="J189" s="144"/>
      <c r="K189" s="144"/>
      <c r="L189" s="144"/>
      <c r="M189" s="434"/>
      <c r="N189" s="434"/>
      <c r="O189">
        <f t="shared" si="19"/>
        <v>0</v>
      </c>
      <c r="P189">
        <f t="shared" si="20"/>
        <v>0</v>
      </c>
      <c r="Q189">
        <f t="shared" si="21"/>
        <v>0</v>
      </c>
      <c r="R189">
        <f t="shared" si="22"/>
        <v>0</v>
      </c>
      <c r="S189">
        <f t="shared" si="23"/>
        <v>0</v>
      </c>
      <c r="T189">
        <f t="shared" si="24"/>
        <v>0</v>
      </c>
      <c r="U189">
        <f t="shared" si="25"/>
        <v>0</v>
      </c>
      <c r="V189">
        <f t="shared" si="26"/>
        <v>0</v>
      </c>
    </row>
    <row r="190" spans="1:22" ht="29.1" customHeight="1">
      <c r="A190" s="187">
        <v>184</v>
      </c>
      <c r="B190" s="430"/>
      <c r="C190" s="431"/>
      <c r="D190" s="143"/>
      <c r="E190" s="432"/>
      <c r="F190" s="433"/>
      <c r="G190" s="144"/>
      <c r="H190" s="144"/>
      <c r="I190" s="144"/>
      <c r="J190" s="144"/>
      <c r="K190" s="144"/>
      <c r="L190" s="144"/>
      <c r="M190" s="434"/>
      <c r="N190" s="434"/>
      <c r="O190">
        <f t="shared" si="19"/>
        <v>0</v>
      </c>
      <c r="P190">
        <f t="shared" si="20"/>
        <v>0</v>
      </c>
      <c r="Q190">
        <f t="shared" si="21"/>
        <v>0</v>
      </c>
      <c r="R190">
        <f t="shared" si="22"/>
        <v>0</v>
      </c>
      <c r="S190">
        <f t="shared" si="23"/>
        <v>0</v>
      </c>
      <c r="T190">
        <f t="shared" si="24"/>
        <v>0</v>
      </c>
      <c r="U190">
        <f t="shared" si="25"/>
        <v>0</v>
      </c>
      <c r="V190">
        <f t="shared" si="26"/>
        <v>0</v>
      </c>
    </row>
    <row r="191" spans="1:22" ht="29.1" customHeight="1">
      <c r="A191" s="187">
        <v>185</v>
      </c>
      <c r="B191" s="430"/>
      <c r="C191" s="431"/>
      <c r="D191" s="143"/>
      <c r="E191" s="432"/>
      <c r="F191" s="433"/>
      <c r="G191" s="144"/>
      <c r="H191" s="144"/>
      <c r="I191" s="144"/>
      <c r="J191" s="144"/>
      <c r="K191" s="144"/>
      <c r="L191" s="144"/>
      <c r="M191" s="434"/>
      <c r="N191" s="434"/>
      <c r="O191">
        <f t="shared" si="19"/>
        <v>0</v>
      </c>
      <c r="P191">
        <f t="shared" si="20"/>
        <v>0</v>
      </c>
      <c r="Q191">
        <f t="shared" si="21"/>
        <v>0</v>
      </c>
      <c r="R191">
        <f t="shared" si="22"/>
        <v>0</v>
      </c>
      <c r="S191">
        <f t="shared" si="23"/>
        <v>0</v>
      </c>
      <c r="T191">
        <f t="shared" si="24"/>
        <v>0</v>
      </c>
      <c r="U191">
        <f t="shared" si="25"/>
        <v>0</v>
      </c>
      <c r="V191">
        <f t="shared" si="26"/>
        <v>0</v>
      </c>
    </row>
    <row r="192" spans="1:22" ht="29.1" customHeight="1">
      <c r="A192" s="187">
        <v>186</v>
      </c>
      <c r="B192" s="430"/>
      <c r="C192" s="431"/>
      <c r="D192" s="143"/>
      <c r="E192" s="432"/>
      <c r="F192" s="433"/>
      <c r="G192" s="144"/>
      <c r="H192" s="144"/>
      <c r="I192" s="144"/>
      <c r="J192" s="144"/>
      <c r="K192" s="144"/>
      <c r="L192" s="144"/>
      <c r="M192" s="434"/>
      <c r="N192" s="434"/>
      <c r="O192">
        <f t="shared" si="19"/>
        <v>0</v>
      </c>
      <c r="P192">
        <f t="shared" si="20"/>
        <v>0</v>
      </c>
      <c r="Q192">
        <f t="shared" si="21"/>
        <v>0</v>
      </c>
      <c r="R192">
        <f t="shared" si="22"/>
        <v>0</v>
      </c>
      <c r="S192">
        <f t="shared" si="23"/>
        <v>0</v>
      </c>
      <c r="T192">
        <f t="shared" si="24"/>
        <v>0</v>
      </c>
      <c r="U192">
        <f t="shared" si="25"/>
        <v>0</v>
      </c>
      <c r="V192">
        <f t="shared" si="26"/>
        <v>0</v>
      </c>
    </row>
    <row r="193" spans="1:22" ht="29.1" customHeight="1">
      <c r="A193" s="187">
        <v>187</v>
      </c>
      <c r="B193" s="430"/>
      <c r="C193" s="431"/>
      <c r="D193" s="143"/>
      <c r="E193" s="432"/>
      <c r="F193" s="433"/>
      <c r="G193" s="144"/>
      <c r="H193" s="144"/>
      <c r="I193" s="144"/>
      <c r="J193" s="144"/>
      <c r="K193" s="144"/>
      <c r="L193" s="144"/>
      <c r="M193" s="434"/>
      <c r="N193" s="434"/>
      <c r="O193">
        <f t="shared" si="19"/>
        <v>0</v>
      </c>
      <c r="P193">
        <f t="shared" si="20"/>
        <v>0</v>
      </c>
      <c r="Q193">
        <f t="shared" si="21"/>
        <v>0</v>
      </c>
      <c r="R193">
        <f t="shared" si="22"/>
        <v>0</v>
      </c>
      <c r="S193">
        <f t="shared" si="23"/>
        <v>0</v>
      </c>
      <c r="T193">
        <f t="shared" si="24"/>
        <v>0</v>
      </c>
      <c r="U193">
        <f t="shared" si="25"/>
        <v>0</v>
      </c>
      <c r="V193">
        <f t="shared" si="26"/>
        <v>0</v>
      </c>
    </row>
    <row r="194" spans="1:22" ht="29.1" customHeight="1">
      <c r="A194" s="187">
        <v>188</v>
      </c>
      <c r="B194" s="430"/>
      <c r="C194" s="431"/>
      <c r="D194" s="143"/>
      <c r="E194" s="432"/>
      <c r="F194" s="433"/>
      <c r="G194" s="144"/>
      <c r="H194" s="144"/>
      <c r="I194" s="144"/>
      <c r="J194" s="144"/>
      <c r="K194" s="144"/>
      <c r="L194" s="144"/>
      <c r="M194" s="434"/>
      <c r="N194" s="434"/>
      <c r="O194">
        <f t="shared" si="19"/>
        <v>0</v>
      </c>
      <c r="P194">
        <f t="shared" si="20"/>
        <v>0</v>
      </c>
      <c r="Q194">
        <f t="shared" si="21"/>
        <v>0</v>
      </c>
      <c r="R194">
        <f t="shared" si="22"/>
        <v>0</v>
      </c>
      <c r="S194">
        <f t="shared" si="23"/>
        <v>0</v>
      </c>
      <c r="T194">
        <f t="shared" si="24"/>
        <v>0</v>
      </c>
      <c r="U194">
        <f t="shared" si="25"/>
        <v>0</v>
      </c>
      <c r="V194">
        <f t="shared" si="26"/>
        <v>0</v>
      </c>
    </row>
    <row r="195" spans="1:22" ht="29.1" customHeight="1">
      <c r="A195" s="187">
        <v>189</v>
      </c>
      <c r="B195" s="430"/>
      <c r="C195" s="431"/>
      <c r="D195" s="143"/>
      <c r="E195" s="432"/>
      <c r="F195" s="433"/>
      <c r="G195" s="144"/>
      <c r="H195" s="144"/>
      <c r="I195" s="144"/>
      <c r="J195" s="144"/>
      <c r="K195" s="144"/>
      <c r="L195" s="144"/>
      <c r="M195" s="434"/>
      <c r="N195" s="434"/>
      <c r="O195">
        <f t="shared" si="19"/>
        <v>0</v>
      </c>
      <c r="P195">
        <f t="shared" si="20"/>
        <v>0</v>
      </c>
      <c r="Q195">
        <f t="shared" si="21"/>
        <v>0</v>
      </c>
      <c r="R195">
        <f t="shared" si="22"/>
        <v>0</v>
      </c>
      <c r="S195">
        <f t="shared" si="23"/>
        <v>0</v>
      </c>
      <c r="T195">
        <f t="shared" si="24"/>
        <v>0</v>
      </c>
      <c r="U195">
        <f t="shared" si="25"/>
        <v>0</v>
      </c>
      <c r="V195">
        <f t="shared" si="26"/>
        <v>0</v>
      </c>
    </row>
    <row r="196" spans="1:22" ht="29.1" customHeight="1">
      <c r="A196" s="187">
        <v>190</v>
      </c>
      <c r="B196" s="430"/>
      <c r="C196" s="431"/>
      <c r="D196" s="143"/>
      <c r="E196" s="432"/>
      <c r="F196" s="433"/>
      <c r="G196" s="144"/>
      <c r="H196" s="144"/>
      <c r="I196" s="144"/>
      <c r="J196" s="144"/>
      <c r="K196" s="144"/>
      <c r="L196" s="144"/>
      <c r="M196" s="434"/>
      <c r="N196" s="434"/>
      <c r="O196">
        <f t="shared" si="19"/>
        <v>0</v>
      </c>
      <c r="P196">
        <f t="shared" si="20"/>
        <v>0</v>
      </c>
      <c r="Q196">
        <f t="shared" si="21"/>
        <v>0</v>
      </c>
      <c r="R196">
        <f t="shared" si="22"/>
        <v>0</v>
      </c>
      <c r="S196">
        <f t="shared" si="23"/>
        <v>0</v>
      </c>
      <c r="T196">
        <f t="shared" si="24"/>
        <v>0</v>
      </c>
      <c r="U196">
        <f t="shared" si="25"/>
        <v>0</v>
      </c>
      <c r="V196">
        <f t="shared" si="26"/>
        <v>0</v>
      </c>
    </row>
    <row r="197" spans="1:22" ht="29.1" customHeight="1">
      <c r="A197" s="187">
        <v>191</v>
      </c>
      <c r="B197" s="430"/>
      <c r="C197" s="431"/>
      <c r="D197" s="143"/>
      <c r="E197" s="432"/>
      <c r="F197" s="433"/>
      <c r="G197" s="144"/>
      <c r="H197" s="144"/>
      <c r="I197" s="144"/>
      <c r="J197" s="144"/>
      <c r="K197" s="144"/>
      <c r="L197" s="144"/>
      <c r="M197" s="434"/>
      <c r="N197" s="434"/>
      <c r="O197">
        <f t="shared" si="19"/>
        <v>0</v>
      </c>
      <c r="P197">
        <f t="shared" si="20"/>
        <v>0</v>
      </c>
      <c r="Q197">
        <f t="shared" si="21"/>
        <v>0</v>
      </c>
      <c r="R197">
        <f t="shared" si="22"/>
        <v>0</v>
      </c>
      <c r="S197">
        <f t="shared" si="23"/>
        <v>0</v>
      </c>
      <c r="T197">
        <f t="shared" si="24"/>
        <v>0</v>
      </c>
      <c r="U197">
        <f t="shared" si="25"/>
        <v>0</v>
      </c>
      <c r="V197">
        <f t="shared" si="26"/>
        <v>0</v>
      </c>
    </row>
    <row r="198" spans="1:22" ht="29.1" customHeight="1">
      <c r="A198" s="187">
        <v>192</v>
      </c>
      <c r="B198" s="430"/>
      <c r="C198" s="431"/>
      <c r="D198" s="143"/>
      <c r="E198" s="432"/>
      <c r="F198" s="433"/>
      <c r="G198" s="144"/>
      <c r="H198" s="144"/>
      <c r="I198" s="144"/>
      <c r="J198" s="144"/>
      <c r="K198" s="144"/>
      <c r="L198" s="144"/>
      <c r="M198" s="434"/>
      <c r="N198" s="434"/>
      <c r="O198">
        <f t="shared" si="19"/>
        <v>0</v>
      </c>
      <c r="P198">
        <f t="shared" si="20"/>
        <v>0</v>
      </c>
      <c r="Q198">
        <f t="shared" si="21"/>
        <v>0</v>
      </c>
      <c r="R198">
        <f t="shared" si="22"/>
        <v>0</v>
      </c>
      <c r="S198">
        <f t="shared" si="23"/>
        <v>0</v>
      </c>
      <c r="T198">
        <f t="shared" si="24"/>
        <v>0</v>
      </c>
      <c r="U198">
        <f t="shared" si="25"/>
        <v>0</v>
      </c>
      <c r="V198">
        <f t="shared" si="26"/>
        <v>0</v>
      </c>
    </row>
    <row r="199" spans="1:22" ht="29.1" customHeight="1">
      <c r="A199" s="187">
        <v>193</v>
      </c>
      <c r="B199" s="430"/>
      <c r="C199" s="431"/>
      <c r="D199" s="143"/>
      <c r="E199" s="432"/>
      <c r="F199" s="433"/>
      <c r="G199" s="144"/>
      <c r="H199" s="144"/>
      <c r="I199" s="144"/>
      <c r="J199" s="144"/>
      <c r="K199" s="144"/>
      <c r="L199" s="144"/>
      <c r="M199" s="434"/>
      <c r="N199" s="434"/>
      <c r="O199">
        <f t="shared" ref="O199:O256" si="27">COUNTIF(G199:L199,"〇")</f>
        <v>0</v>
      </c>
      <c r="P199">
        <f t="shared" ref="P199:P256" si="28">IF(E199="年少未満",O199,0)</f>
        <v>0</v>
      </c>
      <c r="Q199">
        <f t="shared" ref="Q199:Q256" si="29">IF(E199="年少～年長",O199,0)</f>
        <v>0</v>
      </c>
      <c r="R199">
        <f t="shared" ref="R199:R256" si="30">IF(E199="小学生",O199,0)</f>
        <v>0</v>
      </c>
      <c r="S199">
        <f t="shared" ref="S199:S256" si="31">IF(E199="中学生",O199,0)</f>
        <v>0</v>
      </c>
      <c r="T199">
        <f t="shared" ref="T199:T256" si="32">IF(E199="高校生",O199,0)</f>
        <v>0</v>
      </c>
      <c r="U199">
        <f t="shared" ref="U199:U256" si="33">IF(E199="学生",O199,0)</f>
        <v>0</v>
      </c>
      <c r="V199">
        <f t="shared" ref="V199:V256" si="34">IF(E199="大人",O199,0)</f>
        <v>0</v>
      </c>
    </row>
    <row r="200" spans="1:22" ht="29.1" customHeight="1">
      <c r="A200" s="187">
        <v>194</v>
      </c>
      <c r="B200" s="430"/>
      <c r="C200" s="431"/>
      <c r="D200" s="143"/>
      <c r="E200" s="432"/>
      <c r="F200" s="433"/>
      <c r="G200" s="144"/>
      <c r="H200" s="144"/>
      <c r="I200" s="144"/>
      <c r="J200" s="144"/>
      <c r="K200" s="144"/>
      <c r="L200" s="144"/>
      <c r="M200" s="434"/>
      <c r="N200" s="434"/>
      <c r="O200">
        <f t="shared" si="27"/>
        <v>0</v>
      </c>
      <c r="P200">
        <f t="shared" si="28"/>
        <v>0</v>
      </c>
      <c r="Q200">
        <f t="shared" si="29"/>
        <v>0</v>
      </c>
      <c r="R200">
        <f t="shared" si="30"/>
        <v>0</v>
      </c>
      <c r="S200">
        <f t="shared" si="31"/>
        <v>0</v>
      </c>
      <c r="T200">
        <f t="shared" si="32"/>
        <v>0</v>
      </c>
      <c r="U200">
        <f t="shared" si="33"/>
        <v>0</v>
      </c>
      <c r="V200">
        <f t="shared" si="34"/>
        <v>0</v>
      </c>
    </row>
    <row r="201" spans="1:22" ht="29.1" customHeight="1">
      <c r="A201" s="187">
        <v>195</v>
      </c>
      <c r="B201" s="430"/>
      <c r="C201" s="431"/>
      <c r="D201" s="143"/>
      <c r="E201" s="432"/>
      <c r="F201" s="433"/>
      <c r="G201" s="144"/>
      <c r="H201" s="144"/>
      <c r="I201" s="144"/>
      <c r="J201" s="144"/>
      <c r="K201" s="144"/>
      <c r="L201" s="144"/>
      <c r="M201" s="434"/>
      <c r="N201" s="434"/>
      <c r="O201">
        <f t="shared" si="27"/>
        <v>0</v>
      </c>
      <c r="P201">
        <f t="shared" si="28"/>
        <v>0</v>
      </c>
      <c r="Q201">
        <f t="shared" si="29"/>
        <v>0</v>
      </c>
      <c r="R201">
        <f t="shared" si="30"/>
        <v>0</v>
      </c>
      <c r="S201">
        <f t="shared" si="31"/>
        <v>0</v>
      </c>
      <c r="T201">
        <f t="shared" si="32"/>
        <v>0</v>
      </c>
      <c r="U201">
        <f t="shared" si="33"/>
        <v>0</v>
      </c>
      <c r="V201">
        <f t="shared" si="34"/>
        <v>0</v>
      </c>
    </row>
    <row r="202" spans="1:22" ht="29.1" customHeight="1">
      <c r="A202" s="187">
        <v>196</v>
      </c>
      <c r="B202" s="430"/>
      <c r="C202" s="431"/>
      <c r="D202" s="143"/>
      <c r="E202" s="432"/>
      <c r="F202" s="433"/>
      <c r="G202" s="144"/>
      <c r="H202" s="144"/>
      <c r="I202" s="144"/>
      <c r="J202" s="144"/>
      <c r="K202" s="144"/>
      <c r="L202" s="144"/>
      <c r="M202" s="434"/>
      <c r="N202" s="434"/>
      <c r="O202">
        <f t="shared" si="27"/>
        <v>0</v>
      </c>
      <c r="P202">
        <f t="shared" si="28"/>
        <v>0</v>
      </c>
      <c r="Q202">
        <f t="shared" si="29"/>
        <v>0</v>
      </c>
      <c r="R202">
        <f t="shared" si="30"/>
        <v>0</v>
      </c>
      <c r="S202">
        <f t="shared" si="31"/>
        <v>0</v>
      </c>
      <c r="T202">
        <f t="shared" si="32"/>
        <v>0</v>
      </c>
      <c r="U202">
        <f t="shared" si="33"/>
        <v>0</v>
      </c>
      <c r="V202">
        <f t="shared" si="34"/>
        <v>0</v>
      </c>
    </row>
    <row r="203" spans="1:22" ht="29.1" customHeight="1">
      <c r="A203" s="187">
        <v>197</v>
      </c>
      <c r="B203" s="430"/>
      <c r="C203" s="431"/>
      <c r="D203" s="143"/>
      <c r="E203" s="432"/>
      <c r="F203" s="433"/>
      <c r="G203" s="144"/>
      <c r="H203" s="144"/>
      <c r="I203" s="144"/>
      <c r="J203" s="144"/>
      <c r="K203" s="144"/>
      <c r="L203" s="144"/>
      <c r="M203" s="434"/>
      <c r="N203" s="434"/>
      <c r="O203">
        <f t="shared" si="27"/>
        <v>0</v>
      </c>
      <c r="P203">
        <f t="shared" si="28"/>
        <v>0</v>
      </c>
      <c r="Q203">
        <f t="shared" si="29"/>
        <v>0</v>
      </c>
      <c r="R203">
        <f t="shared" si="30"/>
        <v>0</v>
      </c>
      <c r="S203">
        <f t="shared" si="31"/>
        <v>0</v>
      </c>
      <c r="T203">
        <f t="shared" si="32"/>
        <v>0</v>
      </c>
      <c r="U203">
        <f t="shared" si="33"/>
        <v>0</v>
      </c>
      <c r="V203">
        <f t="shared" si="34"/>
        <v>0</v>
      </c>
    </row>
    <row r="204" spans="1:22" ht="29.1" customHeight="1">
      <c r="A204" s="187">
        <v>198</v>
      </c>
      <c r="B204" s="430"/>
      <c r="C204" s="431"/>
      <c r="D204" s="143"/>
      <c r="E204" s="432"/>
      <c r="F204" s="433"/>
      <c r="G204" s="144"/>
      <c r="H204" s="144"/>
      <c r="I204" s="144"/>
      <c r="J204" s="144"/>
      <c r="K204" s="144"/>
      <c r="L204" s="144"/>
      <c r="M204" s="434"/>
      <c r="N204" s="434"/>
      <c r="O204">
        <f t="shared" si="27"/>
        <v>0</v>
      </c>
      <c r="P204">
        <f t="shared" si="28"/>
        <v>0</v>
      </c>
      <c r="Q204">
        <f t="shared" si="29"/>
        <v>0</v>
      </c>
      <c r="R204">
        <f t="shared" si="30"/>
        <v>0</v>
      </c>
      <c r="S204">
        <f t="shared" si="31"/>
        <v>0</v>
      </c>
      <c r="T204">
        <f t="shared" si="32"/>
        <v>0</v>
      </c>
      <c r="U204">
        <f t="shared" si="33"/>
        <v>0</v>
      </c>
      <c r="V204">
        <f t="shared" si="34"/>
        <v>0</v>
      </c>
    </row>
    <row r="205" spans="1:22" ht="29.1" customHeight="1">
      <c r="A205" s="187">
        <v>199</v>
      </c>
      <c r="B205" s="430"/>
      <c r="C205" s="431"/>
      <c r="D205" s="143"/>
      <c r="E205" s="432"/>
      <c r="F205" s="433"/>
      <c r="G205" s="144"/>
      <c r="H205" s="144"/>
      <c r="I205" s="144"/>
      <c r="J205" s="144"/>
      <c r="K205" s="144"/>
      <c r="L205" s="144"/>
      <c r="M205" s="434"/>
      <c r="N205" s="434"/>
      <c r="O205">
        <f t="shared" si="27"/>
        <v>0</v>
      </c>
      <c r="P205">
        <f t="shared" si="28"/>
        <v>0</v>
      </c>
      <c r="Q205">
        <f t="shared" si="29"/>
        <v>0</v>
      </c>
      <c r="R205">
        <f t="shared" si="30"/>
        <v>0</v>
      </c>
      <c r="S205">
        <f t="shared" si="31"/>
        <v>0</v>
      </c>
      <c r="T205">
        <f t="shared" si="32"/>
        <v>0</v>
      </c>
      <c r="U205">
        <f t="shared" si="33"/>
        <v>0</v>
      </c>
      <c r="V205">
        <f t="shared" si="34"/>
        <v>0</v>
      </c>
    </row>
    <row r="206" spans="1:22" ht="29.1" customHeight="1">
      <c r="A206" s="187">
        <v>200</v>
      </c>
      <c r="B206" s="430"/>
      <c r="C206" s="431"/>
      <c r="D206" s="143"/>
      <c r="E206" s="432"/>
      <c r="F206" s="433"/>
      <c r="G206" s="144"/>
      <c r="H206" s="144"/>
      <c r="I206" s="144"/>
      <c r="J206" s="144"/>
      <c r="K206" s="144"/>
      <c r="L206" s="144"/>
      <c r="M206" s="434"/>
      <c r="N206" s="434"/>
      <c r="O206">
        <f t="shared" si="27"/>
        <v>0</v>
      </c>
      <c r="P206">
        <f t="shared" si="28"/>
        <v>0</v>
      </c>
      <c r="Q206">
        <f t="shared" si="29"/>
        <v>0</v>
      </c>
      <c r="R206">
        <f t="shared" si="30"/>
        <v>0</v>
      </c>
      <c r="S206">
        <f t="shared" si="31"/>
        <v>0</v>
      </c>
      <c r="T206">
        <f t="shared" si="32"/>
        <v>0</v>
      </c>
      <c r="U206">
        <f t="shared" si="33"/>
        <v>0</v>
      </c>
      <c r="V206">
        <f t="shared" si="34"/>
        <v>0</v>
      </c>
    </row>
    <row r="207" spans="1:22" ht="29.1" customHeight="1">
      <c r="A207" s="187">
        <v>201</v>
      </c>
      <c r="B207" s="430"/>
      <c r="C207" s="431"/>
      <c r="D207" s="143"/>
      <c r="E207" s="432"/>
      <c r="F207" s="433"/>
      <c r="G207" s="144"/>
      <c r="H207" s="144"/>
      <c r="I207" s="144"/>
      <c r="J207" s="144"/>
      <c r="K207" s="144"/>
      <c r="L207" s="144"/>
      <c r="M207" s="434"/>
      <c r="N207" s="434"/>
      <c r="O207">
        <f t="shared" si="27"/>
        <v>0</v>
      </c>
      <c r="P207">
        <f t="shared" si="28"/>
        <v>0</v>
      </c>
      <c r="Q207">
        <f t="shared" si="29"/>
        <v>0</v>
      </c>
      <c r="R207">
        <f t="shared" si="30"/>
        <v>0</v>
      </c>
      <c r="S207">
        <f t="shared" si="31"/>
        <v>0</v>
      </c>
      <c r="T207">
        <f t="shared" si="32"/>
        <v>0</v>
      </c>
      <c r="U207">
        <f t="shared" si="33"/>
        <v>0</v>
      </c>
      <c r="V207">
        <f t="shared" si="34"/>
        <v>0</v>
      </c>
    </row>
    <row r="208" spans="1:22" ht="29.1" customHeight="1">
      <c r="A208" s="187">
        <v>202</v>
      </c>
      <c r="B208" s="430"/>
      <c r="C208" s="431"/>
      <c r="D208" s="143"/>
      <c r="E208" s="432"/>
      <c r="F208" s="433"/>
      <c r="G208" s="144"/>
      <c r="H208" s="144"/>
      <c r="I208" s="144"/>
      <c r="J208" s="144"/>
      <c r="K208" s="144"/>
      <c r="L208" s="144"/>
      <c r="M208" s="434"/>
      <c r="N208" s="434"/>
      <c r="O208">
        <f t="shared" si="27"/>
        <v>0</v>
      </c>
      <c r="P208">
        <f t="shared" si="28"/>
        <v>0</v>
      </c>
      <c r="Q208">
        <f t="shared" si="29"/>
        <v>0</v>
      </c>
      <c r="R208">
        <f t="shared" si="30"/>
        <v>0</v>
      </c>
      <c r="S208">
        <f t="shared" si="31"/>
        <v>0</v>
      </c>
      <c r="T208">
        <f t="shared" si="32"/>
        <v>0</v>
      </c>
      <c r="U208">
        <f t="shared" si="33"/>
        <v>0</v>
      </c>
      <c r="V208">
        <f t="shared" si="34"/>
        <v>0</v>
      </c>
    </row>
    <row r="209" spans="1:22" ht="29.1" customHeight="1">
      <c r="A209" s="187">
        <v>203</v>
      </c>
      <c r="B209" s="430"/>
      <c r="C209" s="431"/>
      <c r="D209" s="143"/>
      <c r="E209" s="432"/>
      <c r="F209" s="433"/>
      <c r="G209" s="144"/>
      <c r="H209" s="144"/>
      <c r="I209" s="144"/>
      <c r="J209" s="144"/>
      <c r="K209" s="144"/>
      <c r="L209" s="144"/>
      <c r="M209" s="434"/>
      <c r="N209" s="434"/>
      <c r="O209">
        <f t="shared" si="27"/>
        <v>0</v>
      </c>
      <c r="P209">
        <f t="shared" si="28"/>
        <v>0</v>
      </c>
      <c r="Q209">
        <f t="shared" si="29"/>
        <v>0</v>
      </c>
      <c r="R209">
        <f t="shared" si="30"/>
        <v>0</v>
      </c>
      <c r="S209">
        <f t="shared" si="31"/>
        <v>0</v>
      </c>
      <c r="T209">
        <f t="shared" si="32"/>
        <v>0</v>
      </c>
      <c r="U209">
        <f t="shared" si="33"/>
        <v>0</v>
      </c>
      <c r="V209">
        <f t="shared" si="34"/>
        <v>0</v>
      </c>
    </row>
    <row r="210" spans="1:22" ht="29.1" customHeight="1">
      <c r="A210" s="187">
        <v>204</v>
      </c>
      <c r="B210" s="430"/>
      <c r="C210" s="431"/>
      <c r="D210" s="143"/>
      <c r="E210" s="432"/>
      <c r="F210" s="433"/>
      <c r="G210" s="144"/>
      <c r="H210" s="144"/>
      <c r="I210" s="144"/>
      <c r="J210" s="144"/>
      <c r="K210" s="144"/>
      <c r="L210" s="144"/>
      <c r="M210" s="434"/>
      <c r="N210" s="434"/>
      <c r="O210">
        <f t="shared" si="27"/>
        <v>0</v>
      </c>
      <c r="P210">
        <f t="shared" si="28"/>
        <v>0</v>
      </c>
      <c r="Q210">
        <f t="shared" si="29"/>
        <v>0</v>
      </c>
      <c r="R210">
        <f t="shared" si="30"/>
        <v>0</v>
      </c>
      <c r="S210">
        <f t="shared" si="31"/>
        <v>0</v>
      </c>
      <c r="T210">
        <f t="shared" si="32"/>
        <v>0</v>
      </c>
      <c r="U210">
        <f t="shared" si="33"/>
        <v>0</v>
      </c>
      <c r="V210">
        <f t="shared" si="34"/>
        <v>0</v>
      </c>
    </row>
    <row r="211" spans="1:22" ht="29.1" customHeight="1">
      <c r="A211" s="187">
        <v>205</v>
      </c>
      <c r="B211" s="430"/>
      <c r="C211" s="431"/>
      <c r="D211" s="143"/>
      <c r="E211" s="432"/>
      <c r="F211" s="433"/>
      <c r="G211" s="144"/>
      <c r="H211" s="144"/>
      <c r="I211" s="144"/>
      <c r="J211" s="144"/>
      <c r="K211" s="144"/>
      <c r="L211" s="144"/>
      <c r="M211" s="434"/>
      <c r="N211" s="434"/>
      <c r="O211">
        <f t="shared" si="27"/>
        <v>0</v>
      </c>
      <c r="P211">
        <f t="shared" si="28"/>
        <v>0</v>
      </c>
      <c r="Q211">
        <f t="shared" si="29"/>
        <v>0</v>
      </c>
      <c r="R211">
        <f t="shared" si="30"/>
        <v>0</v>
      </c>
      <c r="S211">
        <f t="shared" si="31"/>
        <v>0</v>
      </c>
      <c r="T211">
        <f t="shared" si="32"/>
        <v>0</v>
      </c>
      <c r="U211">
        <f t="shared" si="33"/>
        <v>0</v>
      </c>
      <c r="V211">
        <f t="shared" si="34"/>
        <v>0</v>
      </c>
    </row>
    <row r="212" spans="1:22" ht="29.1" customHeight="1">
      <c r="A212" s="187">
        <v>206</v>
      </c>
      <c r="B212" s="430"/>
      <c r="C212" s="431"/>
      <c r="D212" s="143"/>
      <c r="E212" s="432"/>
      <c r="F212" s="433"/>
      <c r="G212" s="144"/>
      <c r="H212" s="144"/>
      <c r="I212" s="144"/>
      <c r="J212" s="144"/>
      <c r="K212" s="144"/>
      <c r="L212" s="144"/>
      <c r="M212" s="434"/>
      <c r="N212" s="434"/>
      <c r="O212">
        <f t="shared" si="27"/>
        <v>0</v>
      </c>
      <c r="P212">
        <f t="shared" si="28"/>
        <v>0</v>
      </c>
      <c r="Q212">
        <f t="shared" si="29"/>
        <v>0</v>
      </c>
      <c r="R212">
        <f t="shared" si="30"/>
        <v>0</v>
      </c>
      <c r="S212">
        <f t="shared" si="31"/>
        <v>0</v>
      </c>
      <c r="T212">
        <f t="shared" si="32"/>
        <v>0</v>
      </c>
      <c r="U212">
        <f t="shared" si="33"/>
        <v>0</v>
      </c>
      <c r="V212">
        <f t="shared" si="34"/>
        <v>0</v>
      </c>
    </row>
    <row r="213" spans="1:22" ht="29.1" customHeight="1">
      <c r="A213" s="187">
        <v>207</v>
      </c>
      <c r="B213" s="430"/>
      <c r="C213" s="431"/>
      <c r="D213" s="143"/>
      <c r="E213" s="432"/>
      <c r="F213" s="433"/>
      <c r="G213" s="144"/>
      <c r="H213" s="144"/>
      <c r="I213" s="144"/>
      <c r="J213" s="144"/>
      <c r="K213" s="144"/>
      <c r="L213" s="144"/>
      <c r="M213" s="434"/>
      <c r="N213" s="434"/>
      <c r="O213">
        <f t="shared" si="27"/>
        <v>0</v>
      </c>
      <c r="P213">
        <f t="shared" si="28"/>
        <v>0</v>
      </c>
      <c r="Q213">
        <f t="shared" si="29"/>
        <v>0</v>
      </c>
      <c r="R213">
        <f t="shared" si="30"/>
        <v>0</v>
      </c>
      <c r="S213">
        <f t="shared" si="31"/>
        <v>0</v>
      </c>
      <c r="T213">
        <f t="shared" si="32"/>
        <v>0</v>
      </c>
      <c r="U213">
        <f t="shared" si="33"/>
        <v>0</v>
      </c>
      <c r="V213">
        <f t="shared" si="34"/>
        <v>0</v>
      </c>
    </row>
    <row r="214" spans="1:22" ht="29.1" customHeight="1">
      <c r="A214" s="187">
        <v>208</v>
      </c>
      <c r="B214" s="430"/>
      <c r="C214" s="431"/>
      <c r="D214" s="143"/>
      <c r="E214" s="432"/>
      <c r="F214" s="433"/>
      <c r="G214" s="144"/>
      <c r="H214" s="144"/>
      <c r="I214" s="144"/>
      <c r="J214" s="144"/>
      <c r="K214" s="144"/>
      <c r="L214" s="144"/>
      <c r="M214" s="434"/>
      <c r="N214" s="434"/>
      <c r="O214">
        <f t="shared" si="27"/>
        <v>0</v>
      </c>
      <c r="P214">
        <f t="shared" si="28"/>
        <v>0</v>
      </c>
      <c r="Q214">
        <f t="shared" si="29"/>
        <v>0</v>
      </c>
      <c r="R214">
        <f t="shared" si="30"/>
        <v>0</v>
      </c>
      <c r="S214">
        <f t="shared" si="31"/>
        <v>0</v>
      </c>
      <c r="T214">
        <f t="shared" si="32"/>
        <v>0</v>
      </c>
      <c r="U214">
        <f t="shared" si="33"/>
        <v>0</v>
      </c>
      <c r="V214">
        <f t="shared" si="34"/>
        <v>0</v>
      </c>
    </row>
    <row r="215" spans="1:22" ht="29.1" customHeight="1">
      <c r="A215" s="187">
        <v>209</v>
      </c>
      <c r="B215" s="430"/>
      <c r="C215" s="431"/>
      <c r="D215" s="143"/>
      <c r="E215" s="432"/>
      <c r="F215" s="433"/>
      <c r="G215" s="144"/>
      <c r="H215" s="144"/>
      <c r="I215" s="144"/>
      <c r="J215" s="144"/>
      <c r="K215" s="144"/>
      <c r="L215" s="144"/>
      <c r="M215" s="434"/>
      <c r="N215" s="434"/>
      <c r="O215">
        <f t="shared" si="27"/>
        <v>0</v>
      </c>
      <c r="P215">
        <f t="shared" si="28"/>
        <v>0</v>
      </c>
      <c r="Q215">
        <f t="shared" si="29"/>
        <v>0</v>
      </c>
      <c r="R215">
        <f t="shared" si="30"/>
        <v>0</v>
      </c>
      <c r="S215">
        <f t="shared" si="31"/>
        <v>0</v>
      </c>
      <c r="T215">
        <f t="shared" si="32"/>
        <v>0</v>
      </c>
      <c r="U215">
        <f t="shared" si="33"/>
        <v>0</v>
      </c>
      <c r="V215">
        <f t="shared" si="34"/>
        <v>0</v>
      </c>
    </row>
    <row r="216" spans="1:22" ht="29.1" customHeight="1">
      <c r="A216" s="187">
        <v>210</v>
      </c>
      <c r="B216" s="430"/>
      <c r="C216" s="431"/>
      <c r="D216" s="143"/>
      <c r="E216" s="432"/>
      <c r="F216" s="433"/>
      <c r="G216" s="144"/>
      <c r="H216" s="144"/>
      <c r="I216" s="144"/>
      <c r="J216" s="144"/>
      <c r="K216" s="144"/>
      <c r="L216" s="144"/>
      <c r="M216" s="434"/>
      <c r="N216" s="434"/>
      <c r="O216">
        <f t="shared" si="27"/>
        <v>0</v>
      </c>
      <c r="P216">
        <f t="shared" si="28"/>
        <v>0</v>
      </c>
      <c r="Q216">
        <f t="shared" si="29"/>
        <v>0</v>
      </c>
      <c r="R216">
        <f t="shared" si="30"/>
        <v>0</v>
      </c>
      <c r="S216">
        <f t="shared" si="31"/>
        <v>0</v>
      </c>
      <c r="T216">
        <f t="shared" si="32"/>
        <v>0</v>
      </c>
      <c r="U216">
        <f t="shared" si="33"/>
        <v>0</v>
      </c>
      <c r="V216">
        <f t="shared" si="34"/>
        <v>0</v>
      </c>
    </row>
    <row r="217" spans="1:22" ht="29.1" customHeight="1">
      <c r="A217" s="187">
        <v>211</v>
      </c>
      <c r="B217" s="430"/>
      <c r="C217" s="431"/>
      <c r="D217" s="143"/>
      <c r="E217" s="432"/>
      <c r="F217" s="433"/>
      <c r="G217" s="144"/>
      <c r="H217" s="144"/>
      <c r="I217" s="144"/>
      <c r="J217" s="144"/>
      <c r="K217" s="144"/>
      <c r="L217" s="144"/>
      <c r="M217" s="434"/>
      <c r="N217" s="434"/>
      <c r="O217">
        <f t="shared" si="27"/>
        <v>0</v>
      </c>
      <c r="P217">
        <f t="shared" si="28"/>
        <v>0</v>
      </c>
      <c r="Q217">
        <f t="shared" si="29"/>
        <v>0</v>
      </c>
      <c r="R217">
        <f t="shared" si="30"/>
        <v>0</v>
      </c>
      <c r="S217">
        <f t="shared" si="31"/>
        <v>0</v>
      </c>
      <c r="T217">
        <f t="shared" si="32"/>
        <v>0</v>
      </c>
      <c r="U217">
        <f t="shared" si="33"/>
        <v>0</v>
      </c>
      <c r="V217">
        <f t="shared" si="34"/>
        <v>0</v>
      </c>
    </row>
    <row r="218" spans="1:22" ht="29.1" customHeight="1">
      <c r="A218" s="187">
        <v>212</v>
      </c>
      <c r="B218" s="430"/>
      <c r="C218" s="431"/>
      <c r="D218" s="143"/>
      <c r="E218" s="432"/>
      <c r="F218" s="433"/>
      <c r="G218" s="144"/>
      <c r="H218" s="144"/>
      <c r="I218" s="144"/>
      <c r="J218" s="144"/>
      <c r="K218" s="144"/>
      <c r="L218" s="144"/>
      <c r="M218" s="434"/>
      <c r="N218" s="434"/>
      <c r="O218">
        <f t="shared" si="27"/>
        <v>0</v>
      </c>
      <c r="P218">
        <f t="shared" si="28"/>
        <v>0</v>
      </c>
      <c r="Q218">
        <f t="shared" si="29"/>
        <v>0</v>
      </c>
      <c r="R218">
        <f t="shared" si="30"/>
        <v>0</v>
      </c>
      <c r="S218">
        <f t="shared" si="31"/>
        <v>0</v>
      </c>
      <c r="T218">
        <f t="shared" si="32"/>
        <v>0</v>
      </c>
      <c r="U218">
        <f t="shared" si="33"/>
        <v>0</v>
      </c>
      <c r="V218">
        <f t="shared" si="34"/>
        <v>0</v>
      </c>
    </row>
    <row r="219" spans="1:22" ht="29.1" customHeight="1">
      <c r="A219" s="187">
        <v>213</v>
      </c>
      <c r="B219" s="430"/>
      <c r="C219" s="431"/>
      <c r="D219" s="143"/>
      <c r="E219" s="432"/>
      <c r="F219" s="433"/>
      <c r="G219" s="144"/>
      <c r="H219" s="144"/>
      <c r="I219" s="144"/>
      <c r="J219" s="144"/>
      <c r="K219" s="144"/>
      <c r="L219" s="144"/>
      <c r="M219" s="434"/>
      <c r="N219" s="434"/>
      <c r="O219">
        <f t="shared" si="27"/>
        <v>0</v>
      </c>
      <c r="P219">
        <f t="shared" si="28"/>
        <v>0</v>
      </c>
      <c r="Q219">
        <f t="shared" si="29"/>
        <v>0</v>
      </c>
      <c r="R219">
        <f t="shared" si="30"/>
        <v>0</v>
      </c>
      <c r="S219">
        <f t="shared" si="31"/>
        <v>0</v>
      </c>
      <c r="T219">
        <f t="shared" si="32"/>
        <v>0</v>
      </c>
      <c r="U219">
        <f t="shared" si="33"/>
        <v>0</v>
      </c>
      <c r="V219">
        <f t="shared" si="34"/>
        <v>0</v>
      </c>
    </row>
    <row r="220" spans="1:22" ht="29.1" customHeight="1">
      <c r="A220" s="187">
        <v>214</v>
      </c>
      <c r="B220" s="430"/>
      <c r="C220" s="431"/>
      <c r="D220" s="143"/>
      <c r="E220" s="432"/>
      <c r="F220" s="433"/>
      <c r="G220" s="144"/>
      <c r="H220" s="144"/>
      <c r="I220" s="144"/>
      <c r="J220" s="144"/>
      <c r="K220" s="144"/>
      <c r="L220" s="144"/>
      <c r="M220" s="434"/>
      <c r="N220" s="434"/>
      <c r="O220">
        <f t="shared" si="27"/>
        <v>0</v>
      </c>
      <c r="P220">
        <f t="shared" si="28"/>
        <v>0</v>
      </c>
      <c r="Q220">
        <f t="shared" si="29"/>
        <v>0</v>
      </c>
      <c r="R220">
        <f t="shared" si="30"/>
        <v>0</v>
      </c>
      <c r="S220">
        <f t="shared" si="31"/>
        <v>0</v>
      </c>
      <c r="T220">
        <f t="shared" si="32"/>
        <v>0</v>
      </c>
      <c r="U220">
        <f t="shared" si="33"/>
        <v>0</v>
      </c>
      <c r="V220">
        <f t="shared" si="34"/>
        <v>0</v>
      </c>
    </row>
    <row r="221" spans="1:22" ht="29.1" customHeight="1">
      <c r="A221" s="187">
        <v>215</v>
      </c>
      <c r="B221" s="430"/>
      <c r="C221" s="431"/>
      <c r="D221" s="143"/>
      <c r="E221" s="432"/>
      <c r="F221" s="433"/>
      <c r="G221" s="144"/>
      <c r="H221" s="144"/>
      <c r="I221" s="144"/>
      <c r="J221" s="144"/>
      <c r="K221" s="144"/>
      <c r="L221" s="144"/>
      <c r="M221" s="434"/>
      <c r="N221" s="434"/>
      <c r="O221">
        <f t="shared" si="27"/>
        <v>0</v>
      </c>
      <c r="P221">
        <f t="shared" si="28"/>
        <v>0</v>
      </c>
      <c r="Q221">
        <f t="shared" si="29"/>
        <v>0</v>
      </c>
      <c r="R221">
        <f t="shared" si="30"/>
        <v>0</v>
      </c>
      <c r="S221">
        <f t="shared" si="31"/>
        <v>0</v>
      </c>
      <c r="T221">
        <f t="shared" si="32"/>
        <v>0</v>
      </c>
      <c r="U221">
        <f t="shared" si="33"/>
        <v>0</v>
      </c>
      <c r="V221">
        <f t="shared" si="34"/>
        <v>0</v>
      </c>
    </row>
    <row r="222" spans="1:22" ht="29.1" customHeight="1">
      <c r="A222" s="187">
        <v>216</v>
      </c>
      <c r="B222" s="430"/>
      <c r="C222" s="431"/>
      <c r="D222" s="143"/>
      <c r="E222" s="432"/>
      <c r="F222" s="433"/>
      <c r="G222" s="144"/>
      <c r="H222" s="144"/>
      <c r="I222" s="144"/>
      <c r="J222" s="144"/>
      <c r="K222" s="144"/>
      <c r="L222" s="144"/>
      <c r="M222" s="434"/>
      <c r="N222" s="434"/>
      <c r="O222">
        <f t="shared" si="27"/>
        <v>0</v>
      </c>
      <c r="P222">
        <f t="shared" si="28"/>
        <v>0</v>
      </c>
      <c r="Q222">
        <f t="shared" si="29"/>
        <v>0</v>
      </c>
      <c r="R222">
        <f t="shared" si="30"/>
        <v>0</v>
      </c>
      <c r="S222">
        <f t="shared" si="31"/>
        <v>0</v>
      </c>
      <c r="T222">
        <f t="shared" si="32"/>
        <v>0</v>
      </c>
      <c r="U222">
        <f t="shared" si="33"/>
        <v>0</v>
      </c>
      <c r="V222">
        <f t="shared" si="34"/>
        <v>0</v>
      </c>
    </row>
    <row r="223" spans="1:22" ht="29.1" customHeight="1">
      <c r="A223" s="187">
        <v>217</v>
      </c>
      <c r="B223" s="430"/>
      <c r="C223" s="431"/>
      <c r="D223" s="143"/>
      <c r="E223" s="432"/>
      <c r="F223" s="433"/>
      <c r="G223" s="144"/>
      <c r="H223" s="144"/>
      <c r="I223" s="144"/>
      <c r="J223" s="144"/>
      <c r="K223" s="144"/>
      <c r="L223" s="144"/>
      <c r="M223" s="434"/>
      <c r="N223" s="434"/>
      <c r="O223">
        <f t="shared" si="27"/>
        <v>0</v>
      </c>
      <c r="P223">
        <f t="shared" si="28"/>
        <v>0</v>
      </c>
      <c r="Q223">
        <f t="shared" si="29"/>
        <v>0</v>
      </c>
      <c r="R223">
        <f t="shared" si="30"/>
        <v>0</v>
      </c>
      <c r="S223">
        <f t="shared" si="31"/>
        <v>0</v>
      </c>
      <c r="T223">
        <f t="shared" si="32"/>
        <v>0</v>
      </c>
      <c r="U223">
        <f t="shared" si="33"/>
        <v>0</v>
      </c>
      <c r="V223">
        <f t="shared" si="34"/>
        <v>0</v>
      </c>
    </row>
    <row r="224" spans="1:22" ht="29.1" customHeight="1">
      <c r="A224" s="187">
        <v>218</v>
      </c>
      <c r="B224" s="430"/>
      <c r="C224" s="431"/>
      <c r="D224" s="143"/>
      <c r="E224" s="432"/>
      <c r="F224" s="433"/>
      <c r="G224" s="144"/>
      <c r="H224" s="144"/>
      <c r="I224" s="144"/>
      <c r="J224" s="144"/>
      <c r="K224" s="144"/>
      <c r="L224" s="144"/>
      <c r="M224" s="434"/>
      <c r="N224" s="434"/>
      <c r="O224">
        <f t="shared" si="27"/>
        <v>0</v>
      </c>
      <c r="P224">
        <f t="shared" si="28"/>
        <v>0</v>
      </c>
      <c r="Q224">
        <f t="shared" si="29"/>
        <v>0</v>
      </c>
      <c r="R224">
        <f t="shared" si="30"/>
        <v>0</v>
      </c>
      <c r="S224">
        <f t="shared" si="31"/>
        <v>0</v>
      </c>
      <c r="T224">
        <f t="shared" si="32"/>
        <v>0</v>
      </c>
      <c r="U224">
        <f t="shared" si="33"/>
        <v>0</v>
      </c>
      <c r="V224">
        <f t="shared" si="34"/>
        <v>0</v>
      </c>
    </row>
    <row r="225" spans="1:22" ht="29.1" customHeight="1">
      <c r="A225" s="187">
        <v>219</v>
      </c>
      <c r="B225" s="430"/>
      <c r="C225" s="431"/>
      <c r="D225" s="143"/>
      <c r="E225" s="432"/>
      <c r="F225" s="433"/>
      <c r="G225" s="144"/>
      <c r="H225" s="144"/>
      <c r="I225" s="144"/>
      <c r="J225" s="144"/>
      <c r="K225" s="144"/>
      <c r="L225" s="144"/>
      <c r="M225" s="434"/>
      <c r="N225" s="434"/>
      <c r="O225">
        <f t="shared" si="27"/>
        <v>0</v>
      </c>
      <c r="P225">
        <f t="shared" si="28"/>
        <v>0</v>
      </c>
      <c r="Q225">
        <f t="shared" si="29"/>
        <v>0</v>
      </c>
      <c r="R225">
        <f t="shared" si="30"/>
        <v>0</v>
      </c>
      <c r="S225">
        <f t="shared" si="31"/>
        <v>0</v>
      </c>
      <c r="T225">
        <f t="shared" si="32"/>
        <v>0</v>
      </c>
      <c r="U225">
        <f t="shared" si="33"/>
        <v>0</v>
      </c>
      <c r="V225">
        <f t="shared" si="34"/>
        <v>0</v>
      </c>
    </row>
    <row r="226" spans="1:22" ht="29.1" customHeight="1">
      <c r="A226" s="187">
        <v>220</v>
      </c>
      <c r="B226" s="430"/>
      <c r="C226" s="431"/>
      <c r="D226" s="143"/>
      <c r="E226" s="432"/>
      <c r="F226" s="433"/>
      <c r="G226" s="144"/>
      <c r="H226" s="144"/>
      <c r="I226" s="144"/>
      <c r="J226" s="144"/>
      <c r="K226" s="144"/>
      <c r="L226" s="144"/>
      <c r="M226" s="434"/>
      <c r="N226" s="434"/>
      <c r="O226">
        <f t="shared" si="27"/>
        <v>0</v>
      </c>
      <c r="P226">
        <f t="shared" si="28"/>
        <v>0</v>
      </c>
      <c r="Q226">
        <f t="shared" si="29"/>
        <v>0</v>
      </c>
      <c r="R226">
        <f t="shared" si="30"/>
        <v>0</v>
      </c>
      <c r="S226">
        <f t="shared" si="31"/>
        <v>0</v>
      </c>
      <c r="T226">
        <f t="shared" si="32"/>
        <v>0</v>
      </c>
      <c r="U226">
        <f t="shared" si="33"/>
        <v>0</v>
      </c>
      <c r="V226">
        <f t="shared" si="34"/>
        <v>0</v>
      </c>
    </row>
    <row r="227" spans="1:22" ht="29.1" customHeight="1">
      <c r="A227" s="187">
        <v>221</v>
      </c>
      <c r="B227" s="430"/>
      <c r="C227" s="431"/>
      <c r="D227" s="143"/>
      <c r="E227" s="432"/>
      <c r="F227" s="433"/>
      <c r="G227" s="144"/>
      <c r="H227" s="144"/>
      <c r="I227" s="144"/>
      <c r="J227" s="144"/>
      <c r="K227" s="144"/>
      <c r="L227" s="144"/>
      <c r="M227" s="434"/>
      <c r="N227" s="434"/>
      <c r="O227">
        <f t="shared" si="27"/>
        <v>0</v>
      </c>
      <c r="P227">
        <f t="shared" si="28"/>
        <v>0</v>
      </c>
      <c r="Q227">
        <f t="shared" si="29"/>
        <v>0</v>
      </c>
      <c r="R227">
        <f t="shared" si="30"/>
        <v>0</v>
      </c>
      <c r="S227">
        <f t="shared" si="31"/>
        <v>0</v>
      </c>
      <c r="T227">
        <f t="shared" si="32"/>
        <v>0</v>
      </c>
      <c r="U227">
        <f t="shared" si="33"/>
        <v>0</v>
      </c>
      <c r="V227">
        <f t="shared" si="34"/>
        <v>0</v>
      </c>
    </row>
    <row r="228" spans="1:22" ht="29.1" customHeight="1">
      <c r="A228" s="187">
        <v>222</v>
      </c>
      <c r="B228" s="430"/>
      <c r="C228" s="431"/>
      <c r="D228" s="143"/>
      <c r="E228" s="432"/>
      <c r="F228" s="433"/>
      <c r="G228" s="144"/>
      <c r="H228" s="144"/>
      <c r="I228" s="144"/>
      <c r="J228" s="144"/>
      <c r="K228" s="144"/>
      <c r="L228" s="144"/>
      <c r="M228" s="434"/>
      <c r="N228" s="434"/>
      <c r="O228">
        <f t="shared" si="27"/>
        <v>0</v>
      </c>
      <c r="P228">
        <f t="shared" si="28"/>
        <v>0</v>
      </c>
      <c r="Q228">
        <f t="shared" si="29"/>
        <v>0</v>
      </c>
      <c r="R228">
        <f t="shared" si="30"/>
        <v>0</v>
      </c>
      <c r="S228">
        <f t="shared" si="31"/>
        <v>0</v>
      </c>
      <c r="T228">
        <f t="shared" si="32"/>
        <v>0</v>
      </c>
      <c r="U228">
        <f t="shared" si="33"/>
        <v>0</v>
      </c>
      <c r="V228">
        <f t="shared" si="34"/>
        <v>0</v>
      </c>
    </row>
    <row r="229" spans="1:22" ht="29.1" customHeight="1">
      <c r="A229" s="187">
        <v>223</v>
      </c>
      <c r="B229" s="430"/>
      <c r="C229" s="431"/>
      <c r="D229" s="143"/>
      <c r="E229" s="432"/>
      <c r="F229" s="433"/>
      <c r="G229" s="144"/>
      <c r="H229" s="144"/>
      <c r="I229" s="144"/>
      <c r="J229" s="144"/>
      <c r="K229" s="144"/>
      <c r="L229" s="144"/>
      <c r="M229" s="434"/>
      <c r="N229" s="434"/>
      <c r="O229">
        <f t="shared" si="27"/>
        <v>0</v>
      </c>
      <c r="P229">
        <f t="shared" si="28"/>
        <v>0</v>
      </c>
      <c r="Q229">
        <f t="shared" si="29"/>
        <v>0</v>
      </c>
      <c r="R229">
        <f t="shared" si="30"/>
        <v>0</v>
      </c>
      <c r="S229">
        <f t="shared" si="31"/>
        <v>0</v>
      </c>
      <c r="T229">
        <f t="shared" si="32"/>
        <v>0</v>
      </c>
      <c r="U229">
        <f t="shared" si="33"/>
        <v>0</v>
      </c>
      <c r="V229">
        <f t="shared" si="34"/>
        <v>0</v>
      </c>
    </row>
    <row r="230" spans="1:22" ht="29.1" customHeight="1">
      <c r="A230" s="187">
        <v>224</v>
      </c>
      <c r="B230" s="430"/>
      <c r="C230" s="431"/>
      <c r="D230" s="143"/>
      <c r="E230" s="432"/>
      <c r="F230" s="433"/>
      <c r="G230" s="144"/>
      <c r="H230" s="144"/>
      <c r="I230" s="144"/>
      <c r="J230" s="144"/>
      <c r="K230" s="144"/>
      <c r="L230" s="144"/>
      <c r="M230" s="434"/>
      <c r="N230" s="434"/>
      <c r="O230">
        <f t="shared" si="27"/>
        <v>0</v>
      </c>
      <c r="P230">
        <f t="shared" si="28"/>
        <v>0</v>
      </c>
      <c r="Q230">
        <f t="shared" si="29"/>
        <v>0</v>
      </c>
      <c r="R230">
        <f t="shared" si="30"/>
        <v>0</v>
      </c>
      <c r="S230">
        <f t="shared" si="31"/>
        <v>0</v>
      </c>
      <c r="T230">
        <f t="shared" si="32"/>
        <v>0</v>
      </c>
      <c r="U230">
        <f t="shared" si="33"/>
        <v>0</v>
      </c>
      <c r="V230">
        <f t="shared" si="34"/>
        <v>0</v>
      </c>
    </row>
    <row r="231" spans="1:22" ht="29.1" customHeight="1">
      <c r="A231" s="187">
        <v>225</v>
      </c>
      <c r="B231" s="430"/>
      <c r="C231" s="431"/>
      <c r="D231" s="143"/>
      <c r="E231" s="432"/>
      <c r="F231" s="433"/>
      <c r="G231" s="144"/>
      <c r="H231" s="144"/>
      <c r="I231" s="144"/>
      <c r="J231" s="144"/>
      <c r="K231" s="144"/>
      <c r="L231" s="144"/>
      <c r="M231" s="434"/>
      <c r="N231" s="434"/>
      <c r="O231">
        <f t="shared" si="27"/>
        <v>0</v>
      </c>
      <c r="P231">
        <f t="shared" si="28"/>
        <v>0</v>
      </c>
      <c r="Q231">
        <f t="shared" si="29"/>
        <v>0</v>
      </c>
      <c r="R231">
        <f t="shared" si="30"/>
        <v>0</v>
      </c>
      <c r="S231">
        <f t="shared" si="31"/>
        <v>0</v>
      </c>
      <c r="T231">
        <f t="shared" si="32"/>
        <v>0</v>
      </c>
      <c r="U231">
        <f t="shared" si="33"/>
        <v>0</v>
      </c>
      <c r="V231">
        <f t="shared" si="34"/>
        <v>0</v>
      </c>
    </row>
    <row r="232" spans="1:22" ht="29.1" customHeight="1">
      <c r="A232" s="187">
        <v>226</v>
      </c>
      <c r="B232" s="430"/>
      <c r="C232" s="431"/>
      <c r="D232" s="143"/>
      <c r="E232" s="432"/>
      <c r="F232" s="433"/>
      <c r="G232" s="144"/>
      <c r="H232" s="144"/>
      <c r="I232" s="144"/>
      <c r="J232" s="144"/>
      <c r="K232" s="144"/>
      <c r="L232" s="144"/>
      <c r="M232" s="434"/>
      <c r="N232" s="434"/>
      <c r="O232">
        <f t="shared" si="27"/>
        <v>0</v>
      </c>
      <c r="P232">
        <f t="shared" si="28"/>
        <v>0</v>
      </c>
      <c r="Q232">
        <f t="shared" si="29"/>
        <v>0</v>
      </c>
      <c r="R232">
        <f t="shared" si="30"/>
        <v>0</v>
      </c>
      <c r="S232">
        <f t="shared" si="31"/>
        <v>0</v>
      </c>
      <c r="T232">
        <f t="shared" si="32"/>
        <v>0</v>
      </c>
      <c r="U232">
        <f t="shared" si="33"/>
        <v>0</v>
      </c>
      <c r="V232">
        <f t="shared" si="34"/>
        <v>0</v>
      </c>
    </row>
    <row r="233" spans="1:22" ht="29.1" customHeight="1">
      <c r="A233" s="187">
        <v>227</v>
      </c>
      <c r="B233" s="430"/>
      <c r="C233" s="431"/>
      <c r="D233" s="143"/>
      <c r="E233" s="432"/>
      <c r="F233" s="433"/>
      <c r="G233" s="144"/>
      <c r="H233" s="144"/>
      <c r="I233" s="144"/>
      <c r="J233" s="144"/>
      <c r="K233" s="144"/>
      <c r="L233" s="144"/>
      <c r="M233" s="434"/>
      <c r="N233" s="434"/>
      <c r="O233">
        <f t="shared" si="27"/>
        <v>0</v>
      </c>
      <c r="P233">
        <f t="shared" si="28"/>
        <v>0</v>
      </c>
      <c r="Q233">
        <f t="shared" si="29"/>
        <v>0</v>
      </c>
      <c r="R233">
        <f t="shared" si="30"/>
        <v>0</v>
      </c>
      <c r="S233">
        <f t="shared" si="31"/>
        <v>0</v>
      </c>
      <c r="T233">
        <f t="shared" si="32"/>
        <v>0</v>
      </c>
      <c r="U233">
        <f t="shared" si="33"/>
        <v>0</v>
      </c>
      <c r="V233">
        <f t="shared" si="34"/>
        <v>0</v>
      </c>
    </row>
    <row r="234" spans="1:22" ht="29.1" customHeight="1">
      <c r="A234" s="187">
        <v>228</v>
      </c>
      <c r="B234" s="430"/>
      <c r="C234" s="431"/>
      <c r="D234" s="143"/>
      <c r="E234" s="432"/>
      <c r="F234" s="433"/>
      <c r="G234" s="144"/>
      <c r="H234" s="144"/>
      <c r="I234" s="144"/>
      <c r="J234" s="144"/>
      <c r="K234" s="144"/>
      <c r="L234" s="144"/>
      <c r="M234" s="434"/>
      <c r="N234" s="434"/>
      <c r="O234">
        <f t="shared" si="27"/>
        <v>0</v>
      </c>
      <c r="P234">
        <f t="shared" si="28"/>
        <v>0</v>
      </c>
      <c r="Q234">
        <f t="shared" si="29"/>
        <v>0</v>
      </c>
      <c r="R234">
        <f t="shared" si="30"/>
        <v>0</v>
      </c>
      <c r="S234">
        <f t="shared" si="31"/>
        <v>0</v>
      </c>
      <c r="T234">
        <f t="shared" si="32"/>
        <v>0</v>
      </c>
      <c r="U234">
        <f t="shared" si="33"/>
        <v>0</v>
      </c>
      <c r="V234">
        <f t="shared" si="34"/>
        <v>0</v>
      </c>
    </row>
    <row r="235" spans="1:22" ht="29.1" customHeight="1">
      <c r="A235" s="187">
        <v>229</v>
      </c>
      <c r="B235" s="430"/>
      <c r="C235" s="431"/>
      <c r="D235" s="143"/>
      <c r="E235" s="432"/>
      <c r="F235" s="433"/>
      <c r="G235" s="144"/>
      <c r="H235" s="144"/>
      <c r="I235" s="144"/>
      <c r="J235" s="144"/>
      <c r="K235" s="144"/>
      <c r="L235" s="144"/>
      <c r="M235" s="434"/>
      <c r="N235" s="434"/>
      <c r="O235">
        <f t="shared" si="27"/>
        <v>0</v>
      </c>
      <c r="P235">
        <f t="shared" si="28"/>
        <v>0</v>
      </c>
      <c r="Q235">
        <f t="shared" si="29"/>
        <v>0</v>
      </c>
      <c r="R235">
        <f t="shared" si="30"/>
        <v>0</v>
      </c>
      <c r="S235">
        <f t="shared" si="31"/>
        <v>0</v>
      </c>
      <c r="T235">
        <f t="shared" si="32"/>
        <v>0</v>
      </c>
      <c r="U235">
        <f t="shared" si="33"/>
        <v>0</v>
      </c>
      <c r="V235">
        <f t="shared" si="34"/>
        <v>0</v>
      </c>
    </row>
    <row r="236" spans="1:22" ht="29.1" customHeight="1">
      <c r="A236" s="187">
        <v>230</v>
      </c>
      <c r="B236" s="430"/>
      <c r="C236" s="431"/>
      <c r="D236" s="143"/>
      <c r="E236" s="432"/>
      <c r="F236" s="433"/>
      <c r="G236" s="144"/>
      <c r="H236" s="144"/>
      <c r="I236" s="144"/>
      <c r="J236" s="144"/>
      <c r="K236" s="144"/>
      <c r="L236" s="144"/>
      <c r="M236" s="434"/>
      <c r="N236" s="434"/>
      <c r="O236">
        <f t="shared" si="27"/>
        <v>0</v>
      </c>
      <c r="P236">
        <f t="shared" si="28"/>
        <v>0</v>
      </c>
      <c r="Q236">
        <f t="shared" si="29"/>
        <v>0</v>
      </c>
      <c r="R236">
        <f t="shared" si="30"/>
        <v>0</v>
      </c>
      <c r="S236">
        <f t="shared" si="31"/>
        <v>0</v>
      </c>
      <c r="T236">
        <f t="shared" si="32"/>
        <v>0</v>
      </c>
      <c r="U236">
        <f t="shared" si="33"/>
        <v>0</v>
      </c>
      <c r="V236">
        <f t="shared" si="34"/>
        <v>0</v>
      </c>
    </row>
    <row r="237" spans="1:22" ht="29.1" customHeight="1">
      <c r="A237" s="187">
        <v>231</v>
      </c>
      <c r="B237" s="430"/>
      <c r="C237" s="431"/>
      <c r="D237" s="143"/>
      <c r="E237" s="432"/>
      <c r="F237" s="433"/>
      <c r="G237" s="144"/>
      <c r="H237" s="144"/>
      <c r="I237" s="144"/>
      <c r="J237" s="144"/>
      <c r="K237" s="144"/>
      <c r="L237" s="144"/>
      <c r="M237" s="434"/>
      <c r="N237" s="434"/>
      <c r="O237">
        <f t="shared" si="27"/>
        <v>0</v>
      </c>
      <c r="P237">
        <f t="shared" si="28"/>
        <v>0</v>
      </c>
      <c r="Q237">
        <f t="shared" si="29"/>
        <v>0</v>
      </c>
      <c r="R237">
        <f t="shared" si="30"/>
        <v>0</v>
      </c>
      <c r="S237">
        <f t="shared" si="31"/>
        <v>0</v>
      </c>
      <c r="T237">
        <f t="shared" si="32"/>
        <v>0</v>
      </c>
      <c r="U237">
        <f t="shared" si="33"/>
        <v>0</v>
      </c>
      <c r="V237">
        <f t="shared" si="34"/>
        <v>0</v>
      </c>
    </row>
    <row r="238" spans="1:22" ht="29.1" customHeight="1">
      <c r="A238" s="187">
        <v>232</v>
      </c>
      <c r="B238" s="430"/>
      <c r="C238" s="431"/>
      <c r="D238" s="143"/>
      <c r="E238" s="432"/>
      <c r="F238" s="433"/>
      <c r="G238" s="144"/>
      <c r="H238" s="144"/>
      <c r="I238" s="144"/>
      <c r="J238" s="144"/>
      <c r="K238" s="144"/>
      <c r="L238" s="144"/>
      <c r="M238" s="434"/>
      <c r="N238" s="434"/>
      <c r="O238">
        <f t="shared" si="27"/>
        <v>0</v>
      </c>
      <c r="P238">
        <f t="shared" si="28"/>
        <v>0</v>
      </c>
      <c r="Q238">
        <f t="shared" si="29"/>
        <v>0</v>
      </c>
      <c r="R238">
        <f t="shared" si="30"/>
        <v>0</v>
      </c>
      <c r="S238">
        <f t="shared" si="31"/>
        <v>0</v>
      </c>
      <c r="T238">
        <f t="shared" si="32"/>
        <v>0</v>
      </c>
      <c r="U238">
        <f t="shared" si="33"/>
        <v>0</v>
      </c>
      <c r="V238">
        <f t="shared" si="34"/>
        <v>0</v>
      </c>
    </row>
    <row r="239" spans="1:22" ht="29.1" customHeight="1">
      <c r="A239" s="187">
        <v>233</v>
      </c>
      <c r="B239" s="430"/>
      <c r="C239" s="431"/>
      <c r="D239" s="143"/>
      <c r="E239" s="432"/>
      <c r="F239" s="433"/>
      <c r="G239" s="144"/>
      <c r="H239" s="144"/>
      <c r="I239" s="144"/>
      <c r="J239" s="144"/>
      <c r="K239" s="144"/>
      <c r="L239" s="144"/>
      <c r="M239" s="434"/>
      <c r="N239" s="434"/>
      <c r="O239">
        <f t="shared" si="27"/>
        <v>0</v>
      </c>
      <c r="P239">
        <f t="shared" si="28"/>
        <v>0</v>
      </c>
      <c r="Q239">
        <f t="shared" si="29"/>
        <v>0</v>
      </c>
      <c r="R239">
        <f t="shared" si="30"/>
        <v>0</v>
      </c>
      <c r="S239">
        <f t="shared" si="31"/>
        <v>0</v>
      </c>
      <c r="T239">
        <f t="shared" si="32"/>
        <v>0</v>
      </c>
      <c r="U239">
        <f t="shared" si="33"/>
        <v>0</v>
      </c>
      <c r="V239">
        <f t="shared" si="34"/>
        <v>0</v>
      </c>
    </row>
    <row r="240" spans="1:22" ht="29.1" customHeight="1">
      <c r="A240" s="187">
        <v>234</v>
      </c>
      <c r="B240" s="430"/>
      <c r="C240" s="431"/>
      <c r="D240" s="143"/>
      <c r="E240" s="432"/>
      <c r="F240" s="433"/>
      <c r="G240" s="144"/>
      <c r="H240" s="144"/>
      <c r="I240" s="144"/>
      <c r="J240" s="144"/>
      <c r="K240" s="144"/>
      <c r="L240" s="144"/>
      <c r="M240" s="434"/>
      <c r="N240" s="434"/>
      <c r="O240">
        <f t="shared" si="27"/>
        <v>0</v>
      </c>
      <c r="P240">
        <f t="shared" si="28"/>
        <v>0</v>
      </c>
      <c r="Q240">
        <f t="shared" si="29"/>
        <v>0</v>
      </c>
      <c r="R240">
        <f t="shared" si="30"/>
        <v>0</v>
      </c>
      <c r="S240">
        <f t="shared" si="31"/>
        <v>0</v>
      </c>
      <c r="T240">
        <f t="shared" si="32"/>
        <v>0</v>
      </c>
      <c r="U240">
        <f t="shared" si="33"/>
        <v>0</v>
      </c>
      <c r="V240">
        <f t="shared" si="34"/>
        <v>0</v>
      </c>
    </row>
    <row r="241" spans="1:22" ht="29.1" customHeight="1">
      <c r="A241" s="187">
        <v>235</v>
      </c>
      <c r="B241" s="430"/>
      <c r="C241" s="431"/>
      <c r="D241" s="143"/>
      <c r="E241" s="432"/>
      <c r="F241" s="433"/>
      <c r="G241" s="144"/>
      <c r="H241" s="144"/>
      <c r="I241" s="144"/>
      <c r="J241" s="144"/>
      <c r="K241" s="144"/>
      <c r="L241" s="144"/>
      <c r="M241" s="434"/>
      <c r="N241" s="434"/>
      <c r="O241">
        <f t="shared" si="27"/>
        <v>0</v>
      </c>
      <c r="P241">
        <f t="shared" si="28"/>
        <v>0</v>
      </c>
      <c r="Q241">
        <f t="shared" si="29"/>
        <v>0</v>
      </c>
      <c r="R241">
        <f t="shared" si="30"/>
        <v>0</v>
      </c>
      <c r="S241">
        <f t="shared" si="31"/>
        <v>0</v>
      </c>
      <c r="T241">
        <f t="shared" si="32"/>
        <v>0</v>
      </c>
      <c r="U241">
        <f t="shared" si="33"/>
        <v>0</v>
      </c>
      <c r="V241">
        <f t="shared" si="34"/>
        <v>0</v>
      </c>
    </row>
    <row r="242" spans="1:22" ht="29.1" customHeight="1">
      <c r="A242" s="187">
        <v>236</v>
      </c>
      <c r="B242" s="430"/>
      <c r="C242" s="431"/>
      <c r="D242" s="143"/>
      <c r="E242" s="432"/>
      <c r="F242" s="433"/>
      <c r="G242" s="144"/>
      <c r="H242" s="144"/>
      <c r="I242" s="144"/>
      <c r="J242" s="144"/>
      <c r="K242" s="144"/>
      <c r="L242" s="144"/>
      <c r="M242" s="434"/>
      <c r="N242" s="434"/>
      <c r="O242">
        <f t="shared" si="27"/>
        <v>0</v>
      </c>
      <c r="P242">
        <f t="shared" si="28"/>
        <v>0</v>
      </c>
      <c r="Q242">
        <f t="shared" si="29"/>
        <v>0</v>
      </c>
      <c r="R242">
        <f t="shared" si="30"/>
        <v>0</v>
      </c>
      <c r="S242">
        <f t="shared" si="31"/>
        <v>0</v>
      </c>
      <c r="T242">
        <f t="shared" si="32"/>
        <v>0</v>
      </c>
      <c r="U242">
        <f t="shared" si="33"/>
        <v>0</v>
      </c>
      <c r="V242">
        <f t="shared" si="34"/>
        <v>0</v>
      </c>
    </row>
    <row r="243" spans="1:22" ht="29.1" customHeight="1">
      <c r="A243" s="187">
        <v>237</v>
      </c>
      <c r="B243" s="430"/>
      <c r="C243" s="431"/>
      <c r="D243" s="143"/>
      <c r="E243" s="432"/>
      <c r="F243" s="433"/>
      <c r="G243" s="144"/>
      <c r="H243" s="144"/>
      <c r="I243" s="144"/>
      <c r="J243" s="144"/>
      <c r="K243" s="144"/>
      <c r="L243" s="144"/>
      <c r="M243" s="434"/>
      <c r="N243" s="434"/>
      <c r="O243">
        <f t="shared" si="27"/>
        <v>0</v>
      </c>
      <c r="P243">
        <f t="shared" si="28"/>
        <v>0</v>
      </c>
      <c r="Q243">
        <f t="shared" si="29"/>
        <v>0</v>
      </c>
      <c r="R243">
        <f t="shared" si="30"/>
        <v>0</v>
      </c>
      <c r="S243">
        <f t="shared" si="31"/>
        <v>0</v>
      </c>
      <c r="T243">
        <f t="shared" si="32"/>
        <v>0</v>
      </c>
      <c r="U243">
        <f t="shared" si="33"/>
        <v>0</v>
      </c>
      <c r="V243">
        <f t="shared" si="34"/>
        <v>0</v>
      </c>
    </row>
    <row r="244" spans="1:22" ht="29.1" customHeight="1">
      <c r="A244" s="187">
        <v>238</v>
      </c>
      <c r="B244" s="430"/>
      <c r="C244" s="431"/>
      <c r="D244" s="143"/>
      <c r="E244" s="432"/>
      <c r="F244" s="433"/>
      <c r="G244" s="144"/>
      <c r="H244" s="144"/>
      <c r="I244" s="144"/>
      <c r="J244" s="144"/>
      <c r="K244" s="144"/>
      <c r="L244" s="144"/>
      <c r="M244" s="434"/>
      <c r="N244" s="434"/>
      <c r="O244">
        <f t="shared" si="27"/>
        <v>0</v>
      </c>
      <c r="P244">
        <f t="shared" si="28"/>
        <v>0</v>
      </c>
      <c r="Q244">
        <f t="shared" si="29"/>
        <v>0</v>
      </c>
      <c r="R244">
        <f t="shared" si="30"/>
        <v>0</v>
      </c>
      <c r="S244">
        <f t="shared" si="31"/>
        <v>0</v>
      </c>
      <c r="T244">
        <f t="shared" si="32"/>
        <v>0</v>
      </c>
      <c r="U244">
        <f t="shared" si="33"/>
        <v>0</v>
      </c>
      <c r="V244">
        <f t="shared" si="34"/>
        <v>0</v>
      </c>
    </row>
    <row r="245" spans="1:22" ht="29.1" customHeight="1">
      <c r="A245" s="187">
        <v>239</v>
      </c>
      <c r="B245" s="430"/>
      <c r="C245" s="431"/>
      <c r="D245" s="143"/>
      <c r="E245" s="432"/>
      <c r="F245" s="433"/>
      <c r="G245" s="144"/>
      <c r="H245" s="144"/>
      <c r="I245" s="144"/>
      <c r="J245" s="144"/>
      <c r="K245" s="144"/>
      <c r="L245" s="144"/>
      <c r="M245" s="434"/>
      <c r="N245" s="434"/>
      <c r="O245">
        <f t="shared" si="27"/>
        <v>0</v>
      </c>
      <c r="P245">
        <f t="shared" si="28"/>
        <v>0</v>
      </c>
      <c r="Q245">
        <f t="shared" si="29"/>
        <v>0</v>
      </c>
      <c r="R245">
        <f t="shared" si="30"/>
        <v>0</v>
      </c>
      <c r="S245">
        <f t="shared" si="31"/>
        <v>0</v>
      </c>
      <c r="T245">
        <f t="shared" si="32"/>
        <v>0</v>
      </c>
      <c r="U245">
        <f t="shared" si="33"/>
        <v>0</v>
      </c>
      <c r="V245">
        <f t="shared" si="34"/>
        <v>0</v>
      </c>
    </row>
    <row r="246" spans="1:22" ht="29.1" customHeight="1">
      <c r="A246" s="187">
        <v>240</v>
      </c>
      <c r="B246" s="430"/>
      <c r="C246" s="431"/>
      <c r="D246" s="143"/>
      <c r="E246" s="432"/>
      <c r="F246" s="433"/>
      <c r="G246" s="144"/>
      <c r="H246" s="144"/>
      <c r="I246" s="144"/>
      <c r="J246" s="144"/>
      <c r="K246" s="144"/>
      <c r="L246" s="144"/>
      <c r="M246" s="434"/>
      <c r="N246" s="434"/>
      <c r="O246">
        <f t="shared" si="27"/>
        <v>0</v>
      </c>
      <c r="P246">
        <f t="shared" si="28"/>
        <v>0</v>
      </c>
      <c r="Q246">
        <f t="shared" si="29"/>
        <v>0</v>
      </c>
      <c r="R246">
        <f t="shared" si="30"/>
        <v>0</v>
      </c>
      <c r="S246">
        <f t="shared" si="31"/>
        <v>0</v>
      </c>
      <c r="T246">
        <f t="shared" si="32"/>
        <v>0</v>
      </c>
      <c r="U246">
        <f t="shared" si="33"/>
        <v>0</v>
      </c>
      <c r="V246">
        <f t="shared" si="34"/>
        <v>0</v>
      </c>
    </row>
    <row r="247" spans="1:22" ht="29.1" customHeight="1">
      <c r="A247" s="187">
        <v>241</v>
      </c>
      <c r="B247" s="430"/>
      <c r="C247" s="431"/>
      <c r="D247" s="143"/>
      <c r="E247" s="432"/>
      <c r="F247" s="433"/>
      <c r="G247" s="144"/>
      <c r="H247" s="144"/>
      <c r="I247" s="144"/>
      <c r="J247" s="144"/>
      <c r="K247" s="144"/>
      <c r="L247" s="144"/>
      <c r="M247" s="434"/>
      <c r="N247" s="434"/>
      <c r="O247">
        <f t="shared" si="27"/>
        <v>0</v>
      </c>
      <c r="P247">
        <f t="shared" si="28"/>
        <v>0</v>
      </c>
      <c r="Q247">
        <f t="shared" si="29"/>
        <v>0</v>
      </c>
      <c r="R247">
        <f t="shared" si="30"/>
        <v>0</v>
      </c>
      <c r="S247">
        <f t="shared" si="31"/>
        <v>0</v>
      </c>
      <c r="T247">
        <f t="shared" si="32"/>
        <v>0</v>
      </c>
      <c r="U247">
        <f t="shared" si="33"/>
        <v>0</v>
      </c>
      <c r="V247">
        <f t="shared" si="34"/>
        <v>0</v>
      </c>
    </row>
    <row r="248" spans="1:22" ht="29.1" customHeight="1">
      <c r="A248" s="187">
        <v>242</v>
      </c>
      <c r="B248" s="430"/>
      <c r="C248" s="431"/>
      <c r="D248" s="143"/>
      <c r="E248" s="432"/>
      <c r="F248" s="433"/>
      <c r="G248" s="144"/>
      <c r="H248" s="144"/>
      <c r="I248" s="144"/>
      <c r="J248" s="144"/>
      <c r="K248" s="144"/>
      <c r="L248" s="144"/>
      <c r="M248" s="434"/>
      <c r="N248" s="434"/>
      <c r="O248">
        <f t="shared" si="27"/>
        <v>0</v>
      </c>
      <c r="P248">
        <f t="shared" si="28"/>
        <v>0</v>
      </c>
      <c r="Q248">
        <f t="shared" si="29"/>
        <v>0</v>
      </c>
      <c r="R248">
        <f t="shared" si="30"/>
        <v>0</v>
      </c>
      <c r="S248">
        <f t="shared" si="31"/>
        <v>0</v>
      </c>
      <c r="T248">
        <f t="shared" si="32"/>
        <v>0</v>
      </c>
      <c r="U248">
        <f t="shared" si="33"/>
        <v>0</v>
      </c>
      <c r="V248">
        <f t="shared" si="34"/>
        <v>0</v>
      </c>
    </row>
    <row r="249" spans="1:22" ht="29.1" customHeight="1">
      <c r="A249" s="187">
        <v>243</v>
      </c>
      <c r="B249" s="430"/>
      <c r="C249" s="431"/>
      <c r="D249" s="143"/>
      <c r="E249" s="432"/>
      <c r="F249" s="433"/>
      <c r="G249" s="144"/>
      <c r="H249" s="144"/>
      <c r="I249" s="144"/>
      <c r="J249" s="144"/>
      <c r="K249" s="144"/>
      <c r="L249" s="144"/>
      <c r="M249" s="434"/>
      <c r="N249" s="434"/>
      <c r="O249">
        <f t="shared" si="27"/>
        <v>0</v>
      </c>
      <c r="P249">
        <f t="shared" si="28"/>
        <v>0</v>
      </c>
      <c r="Q249">
        <f t="shared" si="29"/>
        <v>0</v>
      </c>
      <c r="R249">
        <f t="shared" si="30"/>
        <v>0</v>
      </c>
      <c r="S249">
        <f t="shared" si="31"/>
        <v>0</v>
      </c>
      <c r="T249">
        <f t="shared" si="32"/>
        <v>0</v>
      </c>
      <c r="U249">
        <f t="shared" si="33"/>
        <v>0</v>
      </c>
      <c r="V249">
        <f t="shared" si="34"/>
        <v>0</v>
      </c>
    </row>
    <row r="250" spans="1:22" ht="29.1" customHeight="1">
      <c r="A250" s="187">
        <v>244</v>
      </c>
      <c r="B250" s="430"/>
      <c r="C250" s="431"/>
      <c r="D250" s="143"/>
      <c r="E250" s="432"/>
      <c r="F250" s="433"/>
      <c r="G250" s="144"/>
      <c r="H250" s="144"/>
      <c r="I250" s="144"/>
      <c r="J250" s="144"/>
      <c r="K250" s="144"/>
      <c r="L250" s="144"/>
      <c r="M250" s="434"/>
      <c r="N250" s="434"/>
      <c r="O250">
        <f t="shared" si="27"/>
        <v>0</v>
      </c>
      <c r="P250">
        <f t="shared" si="28"/>
        <v>0</v>
      </c>
      <c r="Q250">
        <f t="shared" si="29"/>
        <v>0</v>
      </c>
      <c r="R250">
        <f t="shared" si="30"/>
        <v>0</v>
      </c>
      <c r="S250">
        <f t="shared" si="31"/>
        <v>0</v>
      </c>
      <c r="T250">
        <f t="shared" si="32"/>
        <v>0</v>
      </c>
      <c r="U250">
        <f t="shared" si="33"/>
        <v>0</v>
      </c>
      <c r="V250">
        <f t="shared" si="34"/>
        <v>0</v>
      </c>
    </row>
    <row r="251" spans="1:22" ht="29.1" customHeight="1">
      <c r="A251" s="187">
        <v>245</v>
      </c>
      <c r="B251" s="430"/>
      <c r="C251" s="431"/>
      <c r="D251" s="143"/>
      <c r="E251" s="432"/>
      <c r="F251" s="433"/>
      <c r="G251" s="144"/>
      <c r="H251" s="144"/>
      <c r="I251" s="144"/>
      <c r="J251" s="144"/>
      <c r="K251" s="144"/>
      <c r="L251" s="144"/>
      <c r="M251" s="434"/>
      <c r="N251" s="434"/>
      <c r="O251">
        <f t="shared" si="27"/>
        <v>0</v>
      </c>
      <c r="P251">
        <f t="shared" si="28"/>
        <v>0</v>
      </c>
      <c r="Q251">
        <f t="shared" si="29"/>
        <v>0</v>
      </c>
      <c r="R251">
        <f t="shared" si="30"/>
        <v>0</v>
      </c>
      <c r="S251">
        <f t="shared" si="31"/>
        <v>0</v>
      </c>
      <c r="T251">
        <f t="shared" si="32"/>
        <v>0</v>
      </c>
      <c r="U251">
        <f t="shared" si="33"/>
        <v>0</v>
      </c>
      <c r="V251">
        <f t="shared" si="34"/>
        <v>0</v>
      </c>
    </row>
    <row r="252" spans="1:22" ht="29.1" customHeight="1">
      <c r="A252" s="187">
        <v>246</v>
      </c>
      <c r="B252" s="430"/>
      <c r="C252" s="431"/>
      <c r="D252" s="143"/>
      <c r="E252" s="432"/>
      <c r="F252" s="433"/>
      <c r="G252" s="144"/>
      <c r="H252" s="144"/>
      <c r="I252" s="144"/>
      <c r="J252" s="144"/>
      <c r="K252" s="144"/>
      <c r="L252" s="144"/>
      <c r="M252" s="434"/>
      <c r="N252" s="434"/>
      <c r="O252">
        <f t="shared" si="27"/>
        <v>0</v>
      </c>
      <c r="P252">
        <f t="shared" si="28"/>
        <v>0</v>
      </c>
      <c r="Q252">
        <f t="shared" si="29"/>
        <v>0</v>
      </c>
      <c r="R252">
        <f t="shared" si="30"/>
        <v>0</v>
      </c>
      <c r="S252">
        <f t="shared" si="31"/>
        <v>0</v>
      </c>
      <c r="T252">
        <f t="shared" si="32"/>
        <v>0</v>
      </c>
      <c r="U252">
        <f t="shared" si="33"/>
        <v>0</v>
      </c>
      <c r="V252">
        <f t="shared" si="34"/>
        <v>0</v>
      </c>
    </row>
    <row r="253" spans="1:22" ht="29.1" customHeight="1">
      <c r="A253" s="187">
        <v>247</v>
      </c>
      <c r="B253" s="430"/>
      <c r="C253" s="431"/>
      <c r="D253" s="143"/>
      <c r="E253" s="432"/>
      <c r="F253" s="433"/>
      <c r="G253" s="144"/>
      <c r="H253" s="144"/>
      <c r="I253" s="144"/>
      <c r="J253" s="144"/>
      <c r="K253" s="144"/>
      <c r="L253" s="144"/>
      <c r="M253" s="434"/>
      <c r="N253" s="434"/>
      <c r="O253">
        <f t="shared" si="27"/>
        <v>0</v>
      </c>
      <c r="P253">
        <f t="shared" si="28"/>
        <v>0</v>
      </c>
      <c r="Q253">
        <f t="shared" si="29"/>
        <v>0</v>
      </c>
      <c r="R253">
        <f t="shared" si="30"/>
        <v>0</v>
      </c>
      <c r="S253">
        <f t="shared" si="31"/>
        <v>0</v>
      </c>
      <c r="T253">
        <f t="shared" si="32"/>
        <v>0</v>
      </c>
      <c r="U253">
        <f t="shared" si="33"/>
        <v>0</v>
      </c>
      <c r="V253">
        <f t="shared" si="34"/>
        <v>0</v>
      </c>
    </row>
    <row r="254" spans="1:22" ht="29.1" customHeight="1">
      <c r="A254" s="187">
        <v>248</v>
      </c>
      <c r="B254" s="430"/>
      <c r="C254" s="431"/>
      <c r="D254" s="143"/>
      <c r="E254" s="432"/>
      <c r="F254" s="433"/>
      <c r="G254" s="144"/>
      <c r="H254" s="144"/>
      <c r="I254" s="144"/>
      <c r="J254" s="144"/>
      <c r="K254" s="144"/>
      <c r="L254" s="144"/>
      <c r="M254" s="434"/>
      <c r="N254" s="434"/>
      <c r="O254">
        <f t="shared" si="27"/>
        <v>0</v>
      </c>
      <c r="P254">
        <f t="shared" si="28"/>
        <v>0</v>
      </c>
      <c r="Q254">
        <f t="shared" si="29"/>
        <v>0</v>
      </c>
      <c r="R254">
        <f t="shared" si="30"/>
        <v>0</v>
      </c>
      <c r="S254">
        <f t="shared" si="31"/>
        <v>0</v>
      </c>
      <c r="T254">
        <f t="shared" si="32"/>
        <v>0</v>
      </c>
      <c r="U254">
        <f t="shared" si="33"/>
        <v>0</v>
      </c>
      <c r="V254">
        <f t="shared" si="34"/>
        <v>0</v>
      </c>
    </row>
    <row r="255" spans="1:22" ht="29.1" customHeight="1">
      <c r="A255" s="187">
        <v>249</v>
      </c>
      <c r="B255" s="430"/>
      <c r="C255" s="431"/>
      <c r="D255" s="143"/>
      <c r="E255" s="432"/>
      <c r="F255" s="433"/>
      <c r="G255" s="144"/>
      <c r="H255" s="144"/>
      <c r="I255" s="144"/>
      <c r="J255" s="144"/>
      <c r="K255" s="144"/>
      <c r="L255" s="144"/>
      <c r="M255" s="434"/>
      <c r="N255" s="434"/>
      <c r="O255">
        <f t="shared" si="27"/>
        <v>0</v>
      </c>
      <c r="P255">
        <f t="shared" si="28"/>
        <v>0</v>
      </c>
      <c r="Q255">
        <f t="shared" si="29"/>
        <v>0</v>
      </c>
      <c r="R255">
        <f t="shared" si="30"/>
        <v>0</v>
      </c>
      <c r="S255">
        <f t="shared" si="31"/>
        <v>0</v>
      </c>
      <c r="T255">
        <f t="shared" si="32"/>
        <v>0</v>
      </c>
      <c r="U255">
        <f t="shared" si="33"/>
        <v>0</v>
      </c>
      <c r="V255">
        <f t="shared" si="34"/>
        <v>0</v>
      </c>
    </row>
    <row r="256" spans="1:22" ht="29.1" customHeight="1">
      <c r="A256" s="187">
        <v>250</v>
      </c>
      <c r="B256" s="430"/>
      <c r="C256" s="431"/>
      <c r="D256" s="143"/>
      <c r="E256" s="432"/>
      <c r="F256" s="433"/>
      <c r="G256" s="144"/>
      <c r="H256" s="144"/>
      <c r="I256" s="144"/>
      <c r="J256" s="144"/>
      <c r="K256" s="144"/>
      <c r="L256" s="144"/>
      <c r="M256" s="434"/>
      <c r="N256" s="434"/>
      <c r="O256">
        <f t="shared" si="27"/>
        <v>0</v>
      </c>
      <c r="P256">
        <f t="shared" si="28"/>
        <v>0</v>
      </c>
      <c r="Q256">
        <f t="shared" si="29"/>
        <v>0</v>
      </c>
      <c r="R256">
        <f t="shared" si="30"/>
        <v>0</v>
      </c>
      <c r="S256">
        <f t="shared" si="31"/>
        <v>0</v>
      </c>
      <c r="T256">
        <f t="shared" si="32"/>
        <v>0</v>
      </c>
      <c r="U256">
        <f t="shared" si="33"/>
        <v>0</v>
      </c>
      <c r="V256">
        <f t="shared" si="34"/>
        <v>0</v>
      </c>
    </row>
  </sheetData>
  <sheetProtection sheet="1" objects="1" scenarios="1"/>
  <mergeCells count="760">
    <mergeCell ref="AA5:AG5"/>
    <mergeCell ref="AH5:AN5"/>
    <mergeCell ref="A2:C4"/>
    <mergeCell ref="D2:E2"/>
    <mergeCell ref="G2:N2"/>
    <mergeCell ref="D3:E4"/>
    <mergeCell ref="F3:F4"/>
    <mergeCell ref="B8:C8"/>
    <mergeCell ref="E8:F8"/>
    <mergeCell ref="M8:N8"/>
    <mergeCell ref="B9:C9"/>
    <mergeCell ref="E9:F9"/>
    <mergeCell ref="M9:N9"/>
    <mergeCell ref="B6:C6"/>
    <mergeCell ref="E6:F6"/>
    <mergeCell ref="M6:N6"/>
    <mergeCell ref="B7:C7"/>
    <mergeCell ref="E7:F7"/>
    <mergeCell ref="M7:N7"/>
    <mergeCell ref="B12:C12"/>
    <mergeCell ref="E12:F12"/>
    <mergeCell ref="M12:N12"/>
    <mergeCell ref="B13:C13"/>
    <mergeCell ref="E13:F13"/>
    <mergeCell ref="M13:N13"/>
    <mergeCell ref="B10:C10"/>
    <mergeCell ref="E10:F10"/>
    <mergeCell ref="M10:N10"/>
    <mergeCell ref="B11:C11"/>
    <mergeCell ref="E11:F11"/>
    <mergeCell ref="M11:N11"/>
    <mergeCell ref="B16:C16"/>
    <mergeCell ref="E16:F16"/>
    <mergeCell ref="M16:N16"/>
    <mergeCell ref="B17:C17"/>
    <mergeCell ref="E17:F17"/>
    <mergeCell ref="M17:N17"/>
    <mergeCell ref="B14:C14"/>
    <mergeCell ref="E14:F14"/>
    <mergeCell ref="M14:N14"/>
    <mergeCell ref="B15:C15"/>
    <mergeCell ref="E15:F15"/>
    <mergeCell ref="M15:N15"/>
    <mergeCell ref="B20:C20"/>
    <mergeCell ref="E20:F20"/>
    <mergeCell ref="M20:N20"/>
    <mergeCell ref="B21:C21"/>
    <mergeCell ref="E21:F21"/>
    <mergeCell ref="M21:N21"/>
    <mergeCell ref="B18:C18"/>
    <mergeCell ref="E18:F18"/>
    <mergeCell ref="M18:N18"/>
    <mergeCell ref="B19:C19"/>
    <mergeCell ref="E19:F19"/>
    <mergeCell ref="M19:N19"/>
    <mergeCell ref="B24:C24"/>
    <mergeCell ref="E24:F24"/>
    <mergeCell ref="M24:N24"/>
    <mergeCell ref="B25:C25"/>
    <mergeCell ref="E25:F25"/>
    <mergeCell ref="M25:N25"/>
    <mergeCell ref="B22:C22"/>
    <mergeCell ref="E22:F22"/>
    <mergeCell ref="M22:N22"/>
    <mergeCell ref="B23:C23"/>
    <mergeCell ref="E23:F23"/>
    <mergeCell ref="M23:N23"/>
    <mergeCell ref="B28:C28"/>
    <mergeCell ref="E28:F28"/>
    <mergeCell ref="M28:N28"/>
    <mergeCell ref="B29:C29"/>
    <mergeCell ref="E29:F29"/>
    <mergeCell ref="M29:N29"/>
    <mergeCell ref="B26:C26"/>
    <mergeCell ref="E26:F26"/>
    <mergeCell ref="M26:N26"/>
    <mergeCell ref="B27:C27"/>
    <mergeCell ref="E27:F27"/>
    <mergeCell ref="M27:N27"/>
    <mergeCell ref="B32:C32"/>
    <mergeCell ref="E32:F32"/>
    <mergeCell ref="M32:N32"/>
    <mergeCell ref="B33:C33"/>
    <mergeCell ref="E33:F33"/>
    <mergeCell ref="M33:N33"/>
    <mergeCell ref="B30:C30"/>
    <mergeCell ref="E30:F30"/>
    <mergeCell ref="M30:N30"/>
    <mergeCell ref="B31:C31"/>
    <mergeCell ref="E31:F31"/>
    <mergeCell ref="M31:N31"/>
    <mergeCell ref="B36:C36"/>
    <mergeCell ref="E36:F36"/>
    <mergeCell ref="M36:N36"/>
    <mergeCell ref="B37:C37"/>
    <mergeCell ref="E37:F37"/>
    <mergeCell ref="M37:N37"/>
    <mergeCell ref="B34:C34"/>
    <mergeCell ref="E34:F34"/>
    <mergeCell ref="M34:N34"/>
    <mergeCell ref="B35:C35"/>
    <mergeCell ref="E35:F35"/>
    <mergeCell ref="M35:N35"/>
    <mergeCell ref="B40:C40"/>
    <mergeCell ref="E40:F40"/>
    <mergeCell ref="M40:N40"/>
    <mergeCell ref="B41:C41"/>
    <mergeCell ref="E41:F41"/>
    <mergeCell ref="M41:N41"/>
    <mergeCell ref="B38:C38"/>
    <mergeCell ref="E38:F38"/>
    <mergeCell ref="M38:N38"/>
    <mergeCell ref="B39:C39"/>
    <mergeCell ref="E39:F39"/>
    <mergeCell ref="M39:N39"/>
    <mergeCell ref="B44:C44"/>
    <mergeCell ref="E44:F44"/>
    <mergeCell ref="M44:N44"/>
    <mergeCell ref="B45:C45"/>
    <mergeCell ref="E45:F45"/>
    <mergeCell ref="M45:N45"/>
    <mergeCell ref="B42:C42"/>
    <mergeCell ref="E42:F42"/>
    <mergeCell ref="M42:N42"/>
    <mergeCell ref="B43:C43"/>
    <mergeCell ref="E43:F43"/>
    <mergeCell ref="M43:N43"/>
    <mergeCell ref="B48:C48"/>
    <mergeCell ref="E48:F48"/>
    <mergeCell ref="M48:N48"/>
    <mergeCell ref="B49:C49"/>
    <mergeCell ref="E49:F49"/>
    <mergeCell ref="M49:N49"/>
    <mergeCell ref="B46:C46"/>
    <mergeCell ref="E46:F46"/>
    <mergeCell ref="M46:N46"/>
    <mergeCell ref="B47:C47"/>
    <mergeCell ref="E47:F47"/>
    <mergeCell ref="M47:N47"/>
    <mergeCell ref="B52:C52"/>
    <mergeCell ref="E52:F52"/>
    <mergeCell ref="M52:N52"/>
    <mergeCell ref="B53:C53"/>
    <mergeCell ref="E53:F53"/>
    <mergeCell ref="M53:N53"/>
    <mergeCell ref="B50:C50"/>
    <mergeCell ref="E50:F50"/>
    <mergeCell ref="M50:N50"/>
    <mergeCell ref="B51:C51"/>
    <mergeCell ref="E51:F51"/>
    <mergeCell ref="M51:N51"/>
    <mergeCell ref="B56:C56"/>
    <mergeCell ref="E56:F56"/>
    <mergeCell ref="M56:N56"/>
    <mergeCell ref="B57:C57"/>
    <mergeCell ref="E57:F57"/>
    <mergeCell ref="M57:N57"/>
    <mergeCell ref="B54:C54"/>
    <mergeCell ref="E54:F54"/>
    <mergeCell ref="M54:N54"/>
    <mergeCell ref="B55:C55"/>
    <mergeCell ref="E55:F55"/>
    <mergeCell ref="M55:N55"/>
    <mergeCell ref="B60:C60"/>
    <mergeCell ref="E60:F60"/>
    <mergeCell ref="M60:N60"/>
    <mergeCell ref="B61:C61"/>
    <mergeCell ref="E61:F61"/>
    <mergeCell ref="M61:N61"/>
    <mergeCell ref="B58:C58"/>
    <mergeCell ref="E58:F58"/>
    <mergeCell ref="M58:N58"/>
    <mergeCell ref="B59:C59"/>
    <mergeCell ref="E59:F59"/>
    <mergeCell ref="M59:N59"/>
    <mergeCell ref="B64:C64"/>
    <mergeCell ref="E64:F64"/>
    <mergeCell ref="M64:N64"/>
    <mergeCell ref="B65:C65"/>
    <mergeCell ref="E65:F65"/>
    <mergeCell ref="M65:N65"/>
    <mergeCell ref="B62:C62"/>
    <mergeCell ref="E62:F62"/>
    <mergeCell ref="M62:N62"/>
    <mergeCell ref="B63:C63"/>
    <mergeCell ref="E63:F63"/>
    <mergeCell ref="M63:N63"/>
    <mergeCell ref="B68:C68"/>
    <mergeCell ref="E68:F68"/>
    <mergeCell ref="M68:N68"/>
    <mergeCell ref="B69:C69"/>
    <mergeCell ref="E69:F69"/>
    <mergeCell ref="M69:N69"/>
    <mergeCell ref="B66:C66"/>
    <mergeCell ref="E66:F66"/>
    <mergeCell ref="M66:N66"/>
    <mergeCell ref="B67:C67"/>
    <mergeCell ref="E67:F67"/>
    <mergeCell ref="M67:N67"/>
    <mergeCell ref="B72:C72"/>
    <mergeCell ref="E72:F72"/>
    <mergeCell ref="M72:N72"/>
    <mergeCell ref="B73:C73"/>
    <mergeCell ref="E73:F73"/>
    <mergeCell ref="M73:N73"/>
    <mergeCell ref="B70:C70"/>
    <mergeCell ref="E70:F70"/>
    <mergeCell ref="M70:N70"/>
    <mergeCell ref="B71:C71"/>
    <mergeCell ref="E71:F71"/>
    <mergeCell ref="M71:N71"/>
    <mergeCell ref="B76:C76"/>
    <mergeCell ref="E76:F76"/>
    <mergeCell ref="M76:N76"/>
    <mergeCell ref="B77:C77"/>
    <mergeCell ref="E77:F77"/>
    <mergeCell ref="M77:N77"/>
    <mergeCell ref="B74:C74"/>
    <mergeCell ref="E74:F74"/>
    <mergeCell ref="M74:N74"/>
    <mergeCell ref="B75:C75"/>
    <mergeCell ref="E75:F75"/>
    <mergeCell ref="M75:N75"/>
    <mergeCell ref="B80:C80"/>
    <mergeCell ref="E80:F80"/>
    <mergeCell ref="M80:N80"/>
    <mergeCell ref="B81:C81"/>
    <mergeCell ref="E81:F81"/>
    <mergeCell ref="M81:N81"/>
    <mergeCell ref="B78:C78"/>
    <mergeCell ref="E78:F78"/>
    <mergeCell ref="M78:N78"/>
    <mergeCell ref="B79:C79"/>
    <mergeCell ref="E79:F79"/>
    <mergeCell ref="M79:N79"/>
    <mergeCell ref="B84:C84"/>
    <mergeCell ref="E84:F84"/>
    <mergeCell ref="M84:N84"/>
    <mergeCell ref="B85:C85"/>
    <mergeCell ref="E85:F85"/>
    <mergeCell ref="M85:N85"/>
    <mergeCell ref="B82:C82"/>
    <mergeCell ref="E82:F82"/>
    <mergeCell ref="M82:N82"/>
    <mergeCell ref="B83:C83"/>
    <mergeCell ref="E83:F83"/>
    <mergeCell ref="M83:N83"/>
    <mergeCell ref="B88:C88"/>
    <mergeCell ref="E88:F88"/>
    <mergeCell ref="M88:N88"/>
    <mergeCell ref="B89:C89"/>
    <mergeCell ref="E89:F89"/>
    <mergeCell ref="M89:N89"/>
    <mergeCell ref="B86:C86"/>
    <mergeCell ref="E86:F86"/>
    <mergeCell ref="M86:N86"/>
    <mergeCell ref="B87:C87"/>
    <mergeCell ref="E87:F87"/>
    <mergeCell ref="M87:N87"/>
    <mergeCell ref="B92:C92"/>
    <mergeCell ref="E92:F92"/>
    <mergeCell ref="M92:N92"/>
    <mergeCell ref="B93:C93"/>
    <mergeCell ref="E93:F93"/>
    <mergeCell ref="M93:N93"/>
    <mergeCell ref="B90:C90"/>
    <mergeCell ref="E90:F90"/>
    <mergeCell ref="M90:N90"/>
    <mergeCell ref="B91:C91"/>
    <mergeCell ref="E91:F91"/>
    <mergeCell ref="M91:N91"/>
    <mergeCell ref="B96:C96"/>
    <mergeCell ref="E96:F96"/>
    <mergeCell ref="M96:N96"/>
    <mergeCell ref="B97:C97"/>
    <mergeCell ref="E97:F97"/>
    <mergeCell ref="M97:N97"/>
    <mergeCell ref="B94:C94"/>
    <mergeCell ref="E94:F94"/>
    <mergeCell ref="M94:N94"/>
    <mergeCell ref="B95:C95"/>
    <mergeCell ref="E95:F95"/>
    <mergeCell ref="M95:N95"/>
    <mergeCell ref="B100:C100"/>
    <mergeCell ref="E100:F100"/>
    <mergeCell ref="M100:N100"/>
    <mergeCell ref="B101:C101"/>
    <mergeCell ref="E101:F101"/>
    <mergeCell ref="M101:N101"/>
    <mergeCell ref="B98:C98"/>
    <mergeCell ref="E98:F98"/>
    <mergeCell ref="M98:N98"/>
    <mergeCell ref="B99:C99"/>
    <mergeCell ref="E99:F99"/>
    <mergeCell ref="M99:N99"/>
    <mergeCell ref="B104:C104"/>
    <mergeCell ref="E104:F104"/>
    <mergeCell ref="M104:N104"/>
    <mergeCell ref="B105:C105"/>
    <mergeCell ref="E105:F105"/>
    <mergeCell ref="M105:N105"/>
    <mergeCell ref="B102:C102"/>
    <mergeCell ref="E102:F102"/>
    <mergeCell ref="M102:N102"/>
    <mergeCell ref="B103:C103"/>
    <mergeCell ref="E103:F103"/>
    <mergeCell ref="M103:N103"/>
    <mergeCell ref="B108:C108"/>
    <mergeCell ref="E108:F108"/>
    <mergeCell ref="M108:N108"/>
    <mergeCell ref="B109:C109"/>
    <mergeCell ref="E109:F109"/>
    <mergeCell ref="M109:N109"/>
    <mergeCell ref="B106:C106"/>
    <mergeCell ref="E106:F106"/>
    <mergeCell ref="M106:N106"/>
    <mergeCell ref="B107:C107"/>
    <mergeCell ref="E107:F107"/>
    <mergeCell ref="M107:N107"/>
    <mergeCell ref="B112:C112"/>
    <mergeCell ref="E112:F112"/>
    <mergeCell ref="M112:N112"/>
    <mergeCell ref="B113:C113"/>
    <mergeCell ref="E113:F113"/>
    <mergeCell ref="M113:N113"/>
    <mergeCell ref="B110:C110"/>
    <mergeCell ref="E110:F110"/>
    <mergeCell ref="M110:N110"/>
    <mergeCell ref="B111:C111"/>
    <mergeCell ref="E111:F111"/>
    <mergeCell ref="M111:N111"/>
    <mergeCell ref="B116:C116"/>
    <mergeCell ref="E116:F116"/>
    <mergeCell ref="M116:N116"/>
    <mergeCell ref="B117:C117"/>
    <mergeCell ref="E117:F117"/>
    <mergeCell ref="M117:N117"/>
    <mergeCell ref="B114:C114"/>
    <mergeCell ref="E114:F114"/>
    <mergeCell ref="M114:N114"/>
    <mergeCell ref="B115:C115"/>
    <mergeCell ref="E115:F115"/>
    <mergeCell ref="M115:N115"/>
    <mergeCell ref="B120:C120"/>
    <mergeCell ref="E120:F120"/>
    <mergeCell ref="M120:N120"/>
    <mergeCell ref="B121:C121"/>
    <mergeCell ref="E121:F121"/>
    <mergeCell ref="M121:N121"/>
    <mergeCell ref="B118:C118"/>
    <mergeCell ref="E118:F118"/>
    <mergeCell ref="M118:N118"/>
    <mergeCell ref="B119:C119"/>
    <mergeCell ref="E119:F119"/>
    <mergeCell ref="M119:N119"/>
    <mergeCell ref="B124:C124"/>
    <mergeCell ref="E124:F124"/>
    <mergeCell ref="M124:N124"/>
    <mergeCell ref="B125:C125"/>
    <mergeCell ref="E125:F125"/>
    <mergeCell ref="M125:N125"/>
    <mergeCell ref="B122:C122"/>
    <mergeCell ref="E122:F122"/>
    <mergeCell ref="M122:N122"/>
    <mergeCell ref="B123:C123"/>
    <mergeCell ref="E123:F123"/>
    <mergeCell ref="M123:N123"/>
    <mergeCell ref="B128:C128"/>
    <mergeCell ref="E128:F128"/>
    <mergeCell ref="M128:N128"/>
    <mergeCell ref="B129:C129"/>
    <mergeCell ref="E129:F129"/>
    <mergeCell ref="M129:N129"/>
    <mergeCell ref="B126:C126"/>
    <mergeCell ref="E126:F126"/>
    <mergeCell ref="M126:N126"/>
    <mergeCell ref="B127:C127"/>
    <mergeCell ref="E127:F127"/>
    <mergeCell ref="M127:N127"/>
    <mergeCell ref="B132:C132"/>
    <mergeCell ref="E132:F132"/>
    <mergeCell ref="M132:N132"/>
    <mergeCell ref="B133:C133"/>
    <mergeCell ref="E133:F133"/>
    <mergeCell ref="M133:N133"/>
    <mergeCell ref="B130:C130"/>
    <mergeCell ref="E130:F130"/>
    <mergeCell ref="M130:N130"/>
    <mergeCell ref="B131:C131"/>
    <mergeCell ref="E131:F131"/>
    <mergeCell ref="M131:N131"/>
    <mergeCell ref="B136:C136"/>
    <mergeCell ref="E136:F136"/>
    <mergeCell ref="M136:N136"/>
    <mergeCell ref="B137:C137"/>
    <mergeCell ref="E137:F137"/>
    <mergeCell ref="M137:N137"/>
    <mergeCell ref="B134:C134"/>
    <mergeCell ref="E134:F134"/>
    <mergeCell ref="M134:N134"/>
    <mergeCell ref="B135:C135"/>
    <mergeCell ref="E135:F135"/>
    <mergeCell ref="M135:N135"/>
    <mergeCell ref="B140:C140"/>
    <mergeCell ref="E140:F140"/>
    <mergeCell ref="M140:N140"/>
    <mergeCell ref="B141:C141"/>
    <mergeCell ref="E141:F141"/>
    <mergeCell ref="M141:N141"/>
    <mergeCell ref="B138:C138"/>
    <mergeCell ref="E138:F138"/>
    <mergeCell ref="M138:N138"/>
    <mergeCell ref="B139:C139"/>
    <mergeCell ref="E139:F139"/>
    <mergeCell ref="M139:N139"/>
    <mergeCell ref="B144:C144"/>
    <mergeCell ref="E144:F144"/>
    <mergeCell ref="M144:N144"/>
    <mergeCell ref="B145:C145"/>
    <mergeCell ref="E145:F145"/>
    <mergeCell ref="M145:N145"/>
    <mergeCell ref="B142:C142"/>
    <mergeCell ref="E142:F142"/>
    <mergeCell ref="M142:N142"/>
    <mergeCell ref="B143:C143"/>
    <mergeCell ref="E143:F143"/>
    <mergeCell ref="M143:N143"/>
    <mergeCell ref="B148:C148"/>
    <mergeCell ref="E148:F148"/>
    <mergeCell ref="M148:N148"/>
    <mergeCell ref="B149:C149"/>
    <mergeCell ref="E149:F149"/>
    <mergeCell ref="M149:N149"/>
    <mergeCell ref="B146:C146"/>
    <mergeCell ref="E146:F146"/>
    <mergeCell ref="M146:N146"/>
    <mergeCell ref="B147:C147"/>
    <mergeCell ref="E147:F147"/>
    <mergeCell ref="M147:N147"/>
    <mergeCell ref="B152:C152"/>
    <mergeCell ref="E152:F152"/>
    <mergeCell ref="M152:N152"/>
    <mergeCell ref="B153:C153"/>
    <mergeCell ref="E153:F153"/>
    <mergeCell ref="M153:N153"/>
    <mergeCell ref="B150:C150"/>
    <mergeCell ref="E150:F150"/>
    <mergeCell ref="M150:N150"/>
    <mergeCell ref="B151:C151"/>
    <mergeCell ref="E151:F151"/>
    <mergeCell ref="M151:N151"/>
    <mergeCell ref="B156:C156"/>
    <mergeCell ref="E156:F156"/>
    <mergeCell ref="M156:N156"/>
    <mergeCell ref="B157:C157"/>
    <mergeCell ref="E157:F157"/>
    <mergeCell ref="M157:N157"/>
    <mergeCell ref="B154:C154"/>
    <mergeCell ref="E154:F154"/>
    <mergeCell ref="M154:N154"/>
    <mergeCell ref="B155:C155"/>
    <mergeCell ref="E155:F155"/>
    <mergeCell ref="M155:N155"/>
    <mergeCell ref="B160:C160"/>
    <mergeCell ref="E160:F160"/>
    <mergeCell ref="M160:N160"/>
    <mergeCell ref="B161:C161"/>
    <mergeCell ref="E161:F161"/>
    <mergeCell ref="M161:N161"/>
    <mergeCell ref="B158:C158"/>
    <mergeCell ref="E158:F158"/>
    <mergeCell ref="M158:N158"/>
    <mergeCell ref="B159:C159"/>
    <mergeCell ref="E159:F159"/>
    <mergeCell ref="M159:N159"/>
    <mergeCell ref="B164:C164"/>
    <mergeCell ref="E164:F164"/>
    <mergeCell ref="M164:N164"/>
    <mergeCell ref="B165:C165"/>
    <mergeCell ref="E165:F165"/>
    <mergeCell ref="M165:N165"/>
    <mergeCell ref="B162:C162"/>
    <mergeCell ref="E162:F162"/>
    <mergeCell ref="M162:N162"/>
    <mergeCell ref="B163:C163"/>
    <mergeCell ref="E163:F163"/>
    <mergeCell ref="M163:N163"/>
    <mergeCell ref="B168:C168"/>
    <mergeCell ref="E168:F168"/>
    <mergeCell ref="M168:N168"/>
    <mergeCell ref="B169:C169"/>
    <mergeCell ref="E169:F169"/>
    <mergeCell ref="M169:N169"/>
    <mergeCell ref="B166:C166"/>
    <mergeCell ref="E166:F166"/>
    <mergeCell ref="M166:N166"/>
    <mergeCell ref="B167:C167"/>
    <mergeCell ref="E167:F167"/>
    <mergeCell ref="M167:N167"/>
    <mergeCell ref="B172:C172"/>
    <mergeCell ref="E172:F172"/>
    <mergeCell ref="M172:N172"/>
    <mergeCell ref="B173:C173"/>
    <mergeCell ref="E173:F173"/>
    <mergeCell ref="M173:N173"/>
    <mergeCell ref="B170:C170"/>
    <mergeCell ref="E170:F170"/>
    <mergeCell ref="M170:N170"/>
    <mergeCell ref="B171:C171"/>
    <mergeCell ref="E171:F171"/>
    <mergeCell ref="M171:N171"/>
    <mergeCell ref="B176:C176"/>
    <mergeCell ref="E176:F176"/>
    <mergeCell ref="M176:N176"/>
    <mergeCell ref="B177:C177"/>
    <mergeCell ref="E177:F177"/>
    <mergeCell ref="M177:N177"/>
    <mergeCell ref="B174:C174"/>
    <mergeCell ref="E174:F174"/>
    <mergeCell ref="M174:N174"/>
    <mergeCell ref="B175:C175"/>
    <mergeCell ref="E175:F175"/>
    <mergeCell ref="M175:N175"/>
    <mergeCell ref="B180:C180"/>
    <mergeCell ref="E180:F180"/>
    <mergeCell ref="M180:N180"/>
    <mergeCell ref="B181:C181"/>
    <mergeCell ref="E181:F181"/>
    <mergeCell ref="M181:N181"/>
    <mergeCell ref="B178:C178"/>
    <mergeCell ref="E178:F178"/>
    <mergeCell ref="M178:N178"/>
    <mergeCell ref="B179:C179"/>
    <mergeCell ref="E179:F179"/>
    <mergeCell ref="M179:N179"/>
    <mergeCell ref="B184:C184"/>
    <mergeCell ref="E184:F184"/>
    <mergeCell ref="M184:N184"/>
    <mergeCell ref="B185:C185"/>
    <mergeCell ref="E185:F185"/>
    <mergeCell ref="M185:N185"/>
    <mergeCell ref="B182:C182"/>
    <mergeCell ref="E182:F182"/>
    <mergeCell ref="M182:N182"/>
    <mergeCell ref="B183:C183"/>
    <mergeCell ref="E183:F183"/>
    <mergeCell ref="M183:N183"/>
    <mergeCell ref="B188:C188"/>
    <mergeCell ref="E188:F188"/>
    <mergeCell ref="M188:N188"/>
    <mergeCell ref="B189:C189"/>
    <mergeCell ref="E189:F189"/>
    <mergeCell ref="M189:N189"/>
    <mergeCell ref="B186:C186"/>
    <mergeCell ref="E186:F186"/>
    <mergeCell ref="M186:N186"/>
    <mergeCell ref="B187:C187"/>
    <mergeCell ref="E187:F187"/>
    <mergeCell ref="M187:N187"/>
    <mergeCell ref="B192:C192"/>
    <mergeCell ref="E192:F192"/>
    <mergeCell ref="M192:N192"/>
    <mergeCell ref="B193:C193"/>
    <mergeCell ref="E193:F193"/>
    <mergeCell ref="M193:N193"/>
    <mergeCell ref="B190:C190"/>
    <mergeCell ref="E190:F190"/>
    <mergeCell ref="M190:N190"/>
    <mergeCell ref="B191:C191"/>
    <mergeCell ref="E191:F191"/>
    <mergeCell ref="M191:N191"/>
    <mergeCell ref="B196:C196"/>
    <mergeCell ref="E196:F196"/>
    <mergeCell ref="M196:N196"/>
    <mergeCell ref="B197:C197"/>
    <mergeCell ref="E197:F197"/>
    <mergeCell ref="M197:N197"/>
    <mergeCell ref="B194:C194"/>
    <mergeCell ref="E194:F194"/>
    <mergeCell ref="M194:N194"/>
    <mergeCell ref="B195:C195"/>
    <mergeCell ref="E195:F195"/>
    <mergeCell ref="M195:N195"/>
    <mergeCell ref="B200:C200"/>
    <mergeCell ref="E200:F200"/>
    <mergeCell ref="M200:N200"/>
    <mergeCell ref="B201:C201"/>
    <mergeCell ref="E201:F201"/>
    <mergeCell ref="M201:N201"/>
    <mergeCell ref="B198:C198"/>
    <mergeCell ref="E198:F198"/>
    <mergeCell ref="M198:N198"/>
    <mergeCell ref="B199:C199"/>
    <mergeCell ref="E199:F199"/>
    <mergeCell ref="M199:N199"/>
    <mergeCell ref="B204:C204"/>
    <mergeCell ref="E204:F204"/>
    <mergeCell ref="M204:N204"/>
    <mergeCell ref="B205:C205"/>
    <mergeCell ref="E205:F205"/>
    <mergeCell ref="M205:N205"/>
    <mergeCell ref="B202:C202"/>
    <mergeCell ref="E202:F202"/>
    <mergeCell ref="M202:N202"/>
    <mergeCell ref="B203:C203"/>
    <mergeCell ref="E203:F203"/>
    <mergeCell ref="M203:N203"/>
    <mergeCell ref="B208:C208"/>
    <mergeCell ref="E208:F208"/>
    <mergeCell ref="M208:N208"/>
    <mergeCell ref="B209:C209"/>
    <mergeCell ref="E209:F209"/>
    <mergeCell ref="M209:N209"/>
    <mergeCell ref="B206:C206"/>
    <mergeCell ref="E206:F206"/>
    <mergeCell ref="M206:N206"/>
    <mergeCell ref="B207:C207"/>
    <mergeCell ref="E207:F207"/>
    <mergeCell ref="M207:N207"/>
    <mergeCell ref="B212:C212"/>
    <mergeCell ref="E212:F212"/>
    <mergeCell ref="M212:N212"/>
    <mergeCell ref="B213:C213"/>
    <mergeCell ref="E213:F213"/>
    <mergeCell ref="M213:N213"/>
    <mergeCell ref="B210:C210"/>
    <mergeCell ref="E210:F210"/>
    <mergeCell ref="M210:N210"/>
    <mergeCell ref="B211:C211"/>
    <mergeCell ref="E211:F211"/>
    <mergeCell ref="M211:N211"/>
    <mergeCell ref="B216:C216"/>
    <mergeCell ref="E216:F216"/>
    <mergeCell ref="M216:N216"/>
    <mergeCell ref="B217:C217"/>
    <mergeCell ref="E217:F217"/>
    <mergeCell ref="M217:N217"/>
    <mergeCell ref="B214:C214"/>
    <mergeCell ref="E214:F214"/>
    <mergeCell ref="M214:N214"/>
    <mergeCell ref="B215:C215"/>
    <mergeCell ref="E215:F215"/>
    <mergeCell ref="M215:N215"/>
    <mergeCell ref="B220:C220"/>
    <mergeCell ref="E220:F220"/>
    <mergeCell ref="M220:N220"/>
    <mergeCell ref="B221:C221"/>
    <mergeCell ref="E221:F221"/>
    <mergeCell ref="M221:N221"/>
    <mergeCell ref="B218:C218"/>
    <mergeCell ref="E218:F218"/>
    <mergeCell ref="M218:N218"/>
    <mergeCell ref="B219:C219"/>
    <mergeCell ref="E219:F219"/>
    <mergeCell ref="M219:N219"/>
    <mergeCell ref="B224:C224"/>
    <mergeCell ref="E224:F224"/>
    <mergeCell ref="M224:N224"/>
    <mergeCell ref="B225:C225"/>
    <mergeCell ref="E225:F225"/>
    <mergeCell ref="M225:N225"/>
    <mergeCell ref="B222:C222"/>
    <mergeCell ref="E222:F222"/>
    <mergeCell ref="M222:N222"/>
    <mergeCell ref="B223:C223"/>
    <mergeCell ref="E223:F223"/>
    <mergeCell ref="M223:N223"/>
    <mergeCell ref="B228:C228"/>
    <mergeCell ref="E228:F228"/>
    <mergeCell ref="M228:N228"/>
    <mergeCell ref="B229:C229"/>
    <mergeCell ref="E229:F229"/>
    <mergeCell ref="M229:N229"/>
    <mergeCell ref="B226:C226"/>
    <mergeCell ref="E226:F226"/>
    <mergeCell ref="M226:N226"/>
    <mergeCell ref="B227:C227"/>
    <mergeCell ref="E227:F227"/>
    <mergeCell ref="M227:N227"/>
    <mergeCell ref="B232:C232"/>
    <mergeCell ref="E232:F232"/>
    <mergeCell ref="M232:N232"/>
    <mergeCell ref="B233:C233"/>
    <mergeCell ref="E233:F233"/>
    <mergeCell ref="M233:N233"/>
    <mergeCell ref="B230:C230"/>
    <mergeCell ref="E230:F230"/>
    <mergeCell ref="M230:N230"/>
    <mergeCell ref="B231:C231"/>
    <mergeCell ref="E231:F231"/>
    <mergeCell ref="M231:N231"/>
    <mergeCell ref="B236:C236"/>
    <mergeCell ref="E236:F236"/>
    <mergeCell ref="M236:N236"/>
    <mergeCell ref="B237:C237"/>
    <mergeCell ref="E237:F237"/>
    <mergeCell ref="M237:N237"/>
    <mergeCell ref="B234:C234"/>
    <mergeCell ref="E234:F234"/>
    <mergeCell ref="M234:N234"/>
    <mergeCell ref="B235:C235"/>
    <mergeCell ref="E235:F235"/>
    <mergeCell ref="M235:N235"/>
    <mergeCell ref="B240:C240"/>
    <mergeCell ref="E240:F240"/>
    <mergeCell ref="M240:N240"/>
    <mergeCell ref="B241:C241"/>
    <mergeCell ref="E241:F241"/>
    <mergeCell ref="M241:N241"/>
    <mergeCell ref="B238:C238"/>
    <mergeCell ref="E238:F238"/>
    <mergeCell ref="M238:N238"/>
    <mergeCell ref="B239:C239"/>
    <mergeCell ref="E239:F239"/>
    <mergeCell ref="M239:N239"/>
    <mergeCell ref="B244:C244"/>
    <mergeCell ref="E244:F244"/>
    <mergeCell ref="M244:N244"/>
    <mergeCell ref="B245:C245"/>
    <mergeCell ref="E245:F245"/>
    <mergeCell ref="M245:N245"/>
    <mergeCell ref="B242:C242"/>
    <mergeCell ref="E242:F242"/>
    <mergeCell ref="M242:N242"/>
    <mergeCell ref="B243:C243"/>
    <mergeCell ref="E243:F243"/>
    <mergeCell ref="M243:N243"/>
    <mergeCell ref="B248:C248"/>
    <mergeCell ref="E248:F248"/>
    <mergeCell ref="M248:N248"/>
    <mergeCell ref="B249:C249"/>
    <mergeCell ref="E249:F249"/>
    <mergeCell ref="M249:N249"/>
    <mergeCell ref="B246:C246"/>
    <mergeCell ref="E246:F246"/>
    <mergeCell ref="M246:N246"/>
    <mergeCell ref="B247:C247"/>
    <mergeCell ref="E247:F247"/>
    <mergeCell ref="M247:N247"/>
    <mergeCell ref="B252:C252"/>
    <mergeCell ref="E252:F252"/>
    <mergeCell ref="M252:N252"/>
    <mergeCell ref="B253:C253"/>
    <mergeCell ref="E253:F253"/>
    <mergeCell ref="M253:N253"/>
    <mergeCell ref="B250:C250"/>
    <mergeCell ref="E250:F250"/>
    <mergeCell ref="M250:N250"/>
    <mergeCell ref="B251:C251"/>
    <mergeCell ref="E251:F251"/>
    <mergeCell ref="M251:N251"/>
    <mergeCell ref="B256:C256"/>
    <mergeCell ref="E256:F256"/>
    <mergeCell ref="M256:N256"/>
    <mergeCell ref="B254:C254"/>
    <mergeCell ref="E254:F254"/>
    <mergeCell ref="M254:N254"/>
    <mergeCell ref="B255:C255"/>
    <mergeCell ref="E255:F255"/>
    <mergeCell ref="M255:N255"/>
  </mergeCells>
  <phoneticPr fontId="1"/>
  <conditionalFormatting sqref="G2">
    <cfRule type="containsBlanks" dxfId="13" priority="2">
      <formula>LEN(TRIM(G2))=0</formula>
    </cfRule>
  </conditionalFormatting>
  <conditionalFormatting sqref="H3 J3:J4 L3:L4">
    <cfRule type="containsBlanks" dxfId="12" priority="1">
      <formula>LEN(TRIM(H3))=0</formula>
    </cfRule>
  </conditionalFormatting>
  <dataValidations count="2">
    <dataValidation type="list" allowBlank="1" showInputMessage="1" showErrorMessage="1" sqref="E7:E256" xr:uid="{46123051-D6BA-4521-AD8A-91B324B07B57}">
      <formula1>$Y$3:$Y$9</formula1>
    </dataValidation>
    <dataValidation type="list" allowBlank="1" showInputMessage="1" showErrorMessage="1" sqref="G7:L256" xr:uid="{AD3C875F-403F-4115-AD4F-7118B70700B1}">
      <formula1>$R$3</formula1>
    </dataValidation>
  </dataValidations>
  <pageMargins left="0.7" right="0.7" top="0.75" bottom="0.75" header="0.3" footer="0.3"/>
  <pageSetup paperSize="9" scale="45" orientation="portrait" r:id="rId1"/>
  <rowBreaks count="4" manualBreakCount="4">
    <brk id="56" max="13" man="1"/>
    <brk id="106" max="13" man="1"/>
    <brk id="156" max="13" man="1"/>
    <brk id="20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C793-7DF8-4117-8E34-4732D2DFDE7E}">
  <sheetPr>
    <tabColor rgb="FFFFFF00"/>
  </sheetPr>
  <dimension ref="A1:S40"/>
  <sheetViews>
    <sheetView view="pageBreakPreview" zoomScale="85" zoomScaleNormal="100" zoomScaleSheetLayoutView="85" workbookViewId="0">
      <pane ySplit="5" topLeftCell="A6" activePane="bottomLeft" state="frozen"/>
      <selection pane="bottomLeft" activeCell="E6" sqref="E6:F6"/>
    </sheetView>
  </sheetViews>
  <sheetFormatPr defaultRowHeight="18.75"/>
  <cols>
    <col min="1" max="1" width="9.125" customWidth="1"/>
    <col min="2" max="5" width="8.625" customWidth="1"/>
    <col min="6" max="6" width="9.75" customWidth="1"/>
    <col min="7" max="14" width="8.625" customWidth="1"/>
    <col min="15" max="15" width="5" customWidth="1"/>
    <col min="16" max="16" width="4.875" customWidth="1"/>
    <col min="17" max="18" width="5" customWidth="1"/>
    <col min="19" max="19" width="9" customWidth="1"/>
  </cols>
  <sheetData>
    <row r="1" spans="1:19" ht="34.5" customHeight="1">
      <c r="A1" s="412" t="s">
        <v>39</v>
      </c>
      <c r="B1" s="413"/>
      <c r="C1" s="414"/>
      <c r="D1" s="426" t="s">
        <v>0</v>
      </c>
      <c r="E1" s="442"/>
      <c r="F1" s="9" t="s">
        <v>2</v>
      </c>
      <c r="G1" s="443"/>
      <c r="H1" s="444"/>
      <c r="I1" s="444"/>
      <c r="J1" s="444"/>
      <c r="K1" s="444"/>
      <c r="L1" s="444"/>
      <c r="M1" s="444"/>
      <c r="N1" s="445"/>
      <c r="Q1" s="5"/>
    </row>
    <row r="2" spans="1:19" ht="24.95" customHeight="1">
      <c r="A2" s="415"/>
      <c r="B2" s="416"/>
      <c r="C2" s="417"/>
      <c r="D2" s="446" t="s">
        <v>11</v>
      </c>
      <c r="E2" s="447"/>
      <c r="F2" s="421" t="s">
        <v>3</v>
      </c>
      <c r="G2" s="8" t="s">
        <v>1</v>
      </c>
      <c r="H2" s="145"/>
      <c r="I2" s="2" t="s">
        <v>7</v>
      </c>
      <c r="J2" s="145"/>
      <c r="K2" s="10" t="s">
        <v>4</v>
      </c>
      <c r="L2" s="146"/>
      <c r="M2" s="10" t="s">
        <v>5</v>
      </c>
      <c r="N2" s="11" t="str">
        <f>IF(OR(H2=0,J2=0,L2=0),"",DATE(H2+2018,J2,L2))</f>
        <v/>
      </c>
      <c r="R2" t="s">
        <v>17</v>
      </c>
      <c r="S2" t="s">
        <v>16</v>
      </c>
    </row>
    <row r="3" spans="1:19" ht="25.5" customHeight="1">
      <c r="A3" s="418"/>
      <c r="B3" s="419"/>
      <c r="C3" s="420"/>
      <c r="D3" s="448"/>
      <c r="E3" s="449"/>
      <c r="F3" s="421"/>
      <c r="G3" s="12"/>
      <c r="H3" s="13"/>
      <c r="I3" s="13" t="s">
        <v>6</v>
      </c>
      <c r="J3" s="141"/>
      <c r="K3" s="13" t="s">
        <v>4</v>
      </c>
      <c r="L3" s="141"/>
      <c r="M3" s="13" t="s">
        <v>5</v>
      </c>
      <c r="N3" s="14" t="str">
        <f>IF(OR(H2=0,J3=0,L3=0),"",DATE(H2+2018,J3,L3))</f>
        <v/>
      </c>
      <c r="S3" t="s">
        <v>15</v>
      </c>
    </row>
    <row r="4" spans="1:19">
      <c r="A4" s="1"/>
      <c r="B4" s="1"/>
      <c r="C4" s="1"/>
      <c r="D4" s="1"/>
      <c r="E4" s="1"/>
      <c r="F4" s="1"/>
      <c r="G4" s="3"/>
      <c r="H4" s="3"/>
      <c r="I4" s="3"/>
      <c r="J4" s="3"/>
      <c r="K4" s="3"/>
      <c r="L4" s="3"/>
      <c r="M4" s="4"/>
      <c r="N4" s="3"/>
    </row>
    <row r="5" spans="1:19">
      <c r="A5" s="187" t="s">
        <v>8</v>
      </c>
      <c r="B5" s="435" t="s">
        <v>9</v>
      </c>
      <c r="C5" s="436"/>
      <c r="D5" s="187" t="s">
        <v>13</v>
      </c>
      <c r="E5" s="435" t="s">
        <v>38</v>
      </c>
      <c r="F5" s="436"/>
      <c r="G5" s="15" t="str">
        <f>IF(COLUMN(G5)-COLUMN($G$5)+DATE($H$2+2018,$J$2,$L$2)&lt;=DATE($H$2+2018,$J$3,$L$3-1), COLUMN(G5)-COLUMN($G$5)+DATE($H$2+2018,$J$2,$L$2), "")</f>
        <v/>
      </c>
      <c r="H5" s="15" t="str">
        <f t="shared" ref="H5:L5" si="0">IF(COLUMN(H5)-COLUMN($G$5)+DATE($H$2+2018,$J$2,$L$2)&lt;=DATE($H$2+2018,$J$3,$L$3-1), COLUMN(H5)-COLUMN($G$5)+DATE($H$2+2018,$J$2,$L$2), "")</f>
        <v/>
      </c>
      <c r="I5" s="15" t="str">
        <f t="shared" si="0"/>
        <v/>
      </c>
      <c r="J5" s="15" t="str">
        <f t="shared" si="0"/>
        <v/>
      </c>
      <c r="K5" s="15" t="str">
        <f t="shared" si="0"/>
        <v/>
      </c>
      <c r="L5" s="15" t="str">
        <f t="shared" si="0"/>
        <v/>
      </c>
      <c r="M5" s="437" t="s">
        <v>10</v>
      </c>
      <c r="N5" s="437"/>
      <c r="P5" t="s">
        <v>16</v>
      </c>
      <c r="Q5" t="s">
        <v>15</v>
      </c>
    </row>
    <row r="6" spans="1:19" ht="29.1" customHeight="1">
      <c r="A6" s="187">
        <v>1</v>
      </c>
      <c r="B6" s="430"/>
      <c r="C6" s="431"/>
      <c r="D6" s="143"/>
      <c r="E6" s="432"/>
      <c r="F6" s="433"/>
      <c r="G6" s="144"/>
      <c r="H6" s="144"/>
      <c r="I6" s="144"/>
      <c r="J6" s="144"/>
      <c r="K6" s="144"/>
      <c r="L6" s="144"/>
      <c r="M6" s="434"/>
      <c r="N6" s="434"/>
      <c r="O6">
        <f t="shared" ref="O6:O35" si="1">COUNTIF(G6:L6,"〇")</f>
        <v>0</v>
      </c>
      <c r="P6">
        <f t="shared" ref="P6:P35" si="2">IF(E6="大人",O6,0)</f>
        <v>0</v>
      </c>
      <c r="Q6">
        <f t="shared" ref="Q6:Q35" si="3">IF(E6="学生",O6,0)</f>
        <v>0</v>
      </c>
    </row>
    <row r="7" spans="1:19" ht="29.1" customHeight="1">
      <c r="A7" s="187">
        <v>2</v>
      </c>
      <c r="B7" s="430"/>
      <c r="C7" s="431"/>
      <c r="D7" s="143"/>
      <c r="E7" s="432"/>
      <c r="F7" s="433"/>
      <c r="G7" s="144"/>
      <c r="H7" s="144"/>
      <c r="I7" s="144"/>
      <c r="J7" s="144"/>
      <c r="K7" s="144"/>
      <c r="L7" s="144"/>
      <c r="M7" s="434"/>
      <c r="N7" s="434"/>
      <c r="O7">
        <f t="shared" si="1"/>
        <v>0</v>
      </c>
      <c r="P7">
        <f t="shared" si="2"/>
        <v>0</v>
      </c>
      <c r="Q7">
        <f t="shared" si="3"/>
        <v>0</v>
      </c>
    </row>
    <row r="8" spans="1:19" ht="29.1" customHeight="1">
      <c r="A8" s="187">
        <v>3</v>
      </c>
      <c r="B8" s="430"/>
      <c r="C8" s="431"/>
      <c r="D8" s="143"/>
      <c r="E8" s="432"/>
      <c r="F8" s="433"/>
      <c r="G8" s="144"/>
      <c r="H8" s="144"/>
      <c r="I8" s="144"/>
      <c r="J8" s="144"/>
      <c r="K8" s="144"/>
      <c r="L8" s="144"/>
      <c r="M8" s="434"/>
      <c r="N8" s="434"/>
      <c r="O8">
        <f t="shared" si="1"/>
        <v>0</v>
      </c>
      <c r="P8">
        <f t="shared" si="2"/>
        <v>0</v>
      </c>
      <c r="Q8">
        <f t="shared" si="3"/>
        <v>0</v>
      </c>
    </row>
    <row r="9" spans="1:19" ht="29.1" customHeight="1">
      <c r="A9" s="187">
        <v>4</v>
      </c>
      <c r="B9" s="430"/>
      <c r="C9" s="431"/>
      <c r="D9" s="143"/>
      <c r="E9" s="432"/>
      <c r="F9" s="433"/>
      <c r="G9" s="144"/>
      <c r="H9" s="144"/>
      <c r="I9" s="144"/>
      <c r="J9" s="144"/>
      <c r="K9" s="144"/>
      <c r="L9" s="144"/>
      <c r="M9" s="434"/>
      <c r="N9" s="434"/>
      <c r="O9">
        <f t="shared" si="1"/>
        <v>0</v>
      </c>
      <c r="P9">
        <f t="shared" si="2"/>
        <v>0</v>
      </c>
      <c r="Q9">
        <f t="shared" si="3"/>
        <v>0</v>
      </c>
    </row>
    <row r="10" spans="1:19" ht="29.1" customHeight="1">
      <c r="A10" s="187">
        <v>5</v>
      </c>
      <c r="B10" s="430"/>
      <c r="C10" s="431"/>
      <c r="D10" s="143"/>
      <c r="E10" s="432"/>
      <c r="F10" s="433"/>
      <c r="G10" s="144"/>
      <c r="H10" s="144"/>
      <c r="I10" s="144"/>
      <c r="J10" s="144"/>
      <c r="K10" s="144"/>
      <c r="L10" s="144"/>
      <c r="M10" s="434"/>
      <c r="N10" s="434"/>
      <c r="O10">
        <f t="shared" si="1"/>
        <v>0</v>
      </c>
      <c r="P10">
        <f t="shared" si="2"/>
        <v>0</v>
      </c>
      <c r="Q10">
        <f t="shared" si="3"/>
        <v>0</v>
      </c>
    </row>
    <row r="11" spans="1:19" ht="29.1" customHeight="1">
      <c r="A11" s="187">
        <v>6</v>
      </c>
      <c r="B11" s="430"/>
      <c r="C11" s="431"/>
      <c r="D11" s="143"/>
      <c r="E11" s="432"/>
      <c r="F11" s="433"/>
      <c r="G11" s="144"/>
      <c r="H11" s="144"/>
      <c r="I11" s="144"/>
      <c r="J11" s="144"/>
      <c r="K11" s="144"/>
      <c r="L11" s="144"/>
      <c r="M11" s="434"/>
      <c r="N11" s="434"/>
      <c r="O11">
        <f t="shared" si="1"/>
        <v>0</v>
      </c>
      <c r="P11">
        <f t="shared" si="2"/>
        <v>0</v>
      </c>
      <c r="Q11">
        <f t="shared" si="3"/>
        <v>0</v>
      </c>
    </row>
    <row r="12" spans="1:19" ht="29.1" customHeight="1">
      <c r="A12" s="187">
        <v>7</v>
      </c>
      <c r="B12" s="430"/>
      <c r="C12" s="431"/>
      <c r="D12" s="143"/>
      <c r="E12" s="432"/>
      <c r="F12" s="433"/>
      <c r="G12" s="144"/>
      <c r="H12" s="144"/>
      <c r="I12" s="144"/>
      <c r="J12" s="144"/>
      <c r="K12" s="144"/>
      <c r="L12" s="144"/>
      <c r="M12" s="434"/>
      <c r="N12" s="434"/>
      <c r="O12">
        <f t="shared" si="1"/>
        <v>0</v>
      </c>
      <c r="P12">
        <f t="shared" si="2"/>
        <v>0</v>
      </c>
      <c r="Q12">
        <f t="shared" si="3"/>
        <v>0</v>
      </c>
    </row>
    <row r="13" spans="1:19" ht="29.1" customHeight="1">
      <c r="A13" s="187">
        <v>8</v>
      </c>
      <c r="B13" s="430"/>
      <c r="C13" s="431"/>
      <c r="D13" s="143"/>
      <c r="E13" s="432"/>
      <c r="F13" s="433"/>
      <c r="G13" s="144"/>
      <c r="H13" s="144"/>
      <c r="I13" s="144"/>
      <c r="J13" s="144"/>
      <c r="K13" s="144"/>
      <c r="L13" s="144"/>
      <c r="M13" s="434"/>
      <c r="N13" s="434"/>
      <c r="O13">
        <f t="shared" si="1"/>
        <v>0</v>
      </c>
      <c r="P13">
        <f t="shared" si="2"/>
        <v>0</v>
      </c>
      <c r="Q13">
        <f t="shared" si="3"/>
        <v>0</v>
      </c>
    </row>
    <row r="14" spans="1:19" ht="29.1" customHeight="1">
      <c r="A14" s="187">
        <v>9</v>
      </c>
      <c r="B14" s="430"/>
      <c r="C14" s="431"/>
      <c r="D14" s="143"/>
      <c r="E14" s="432"/>
      <c r="F14" s="433"/>
      <c r="G14" s="144"/>
      <c r="H14" s="144"/>
      <c r="I14" s="144"/>
      <c r="J14" s="144"/>
      <c r="K14" s="144"/>
      <c r="L14" s="144"/>
      <c r="M14" s="434"/>
      <c r="N14" s="434"/>
      <c r="O14">
        <f t="shared" si="1"/>
        <v>0</v>
      </c>
      <c r="P14">
        <f t="shared" si="2"/>
        <v>0</v>
      </c>
      <c r="Q14">
        <f t="shared" si="3"/>
        <v>0</v>
      </c>
    </row>
    <row r="15" spans="1:19" ht="29.1" customHeight="1">
      <c r="A15" s="187">
        <v>10</v>
      </c>
      <c r="B15" s="430"/>
      <c r="C15" s="431"/>
      <c r="D15" s="143"/>
      <c r="E15" s="432"/>
      <c r="F15" s="433"/>
      <c r="G15" s="144"/>
      <c r="H15" s="144"/>
      <c r="I15" s="144"/>
      <c r="J15" s="144"/>
      <c r="K15" s="144"/>
      <c r="L15" s="144"/>
      <c r="M15" s="434"/>
      <c r="N15" s="434"/>
      <c r="O15">
        <f t="shared" si="1"/>
        <v>0</v>
      </c>
      <c r="P15">
        <f t="shared" si="2"/>
        <v>0</v>
      </c>
      <c r="Q15">
        <f t="shared" si="3"/>
        <v>0</v>
      </c>
    </row>
    <row r="16" spans="1:19" ht="29.1" customHeight="1">
      <c r="A16" s="187">
        <v>11</v>
      </c>
      <c r="B16" s="430"/>
      <c r="C16" s="431"/>
      <c r="D16" s="143"/>
      <c r="E16" s="432"/>
      <c r="F16" s="433"/>
      <c r="G16" s="144"/>
      <c r="H16" s="144"/>
      <c r="I16" s="144"/>
      <c r="J16" s="144"/>
      <c r="K16" s="144"/>
      <c r="L16" s="144"/>
      <c r="M16" s="434"/>
      <c r="N16" s="434"/>
      <c r="O16">
        <f t="shared" si="1"/>
        <v>0</v>
      </c>
      <c r="P16">
        <f t="shared" si="2"/>
        <v>0</v>
      </c>
      <c r="Q16">
        <f t="shared" si="3"/>
        <v>0</v>
      </c>
    </row>
    <row r="17" spans="1:17" ht="29.1" customHeight="1">
      <c r="A17" s="187">
        <v>12</v>
      </c>
      <c r="B17" s="430"/>
      <c r="C17" s="431"/>
      <c r="D17" s="143"/>
      <c r="E17" s="432"/>
      <c r="F17" s="433"/>
      <c r="G17" s="144"/>
      <c r="H17" s="144"/>
      <c r="I17" s="144"/>
      <c r="J17" s="144"/>
      <c r="K17" s="144"/>
      <c r="L17" s="144"/>
      <c r="M17" s="434"/>
      <c r="N17" s="434"/>
      <c r="O17">
        <f t="shared" si="1"/>
        <v>0</v>
      </c>
      <c r="P17">
        <f t="shared" si="2"/>
        <v>0</v>
      </c>
      <c r="Q17">
        <f t="shared" si="3"/>
        <v>0</v>
      </c>
    </row>
    <row r="18" spans="1:17" ht="29.1" customHeight="1">
      <c r="A18" s="187">
        <v>13</v>
      </c>
      <c r="B18" s="430"/>
      <c r="C18" s="431"/>
      <c r="D18" s="143"/>
      <c r="E18" s="432"/>
      <c r="F18" s="433"/>
      <c r="G18" s="144"/>
      <c r="H18" s="144"/>
      <c r="I18" s="144"/>
      <c r="J18" s="144"/>
      <c r="K18" s="144"/>
      <c r="L18" s="144"/>
      <c r="M18" s="434"/>
      <c r="N18" s="434"/>
      <c r="O18">
        <f t="shared" si="1"/>
        <v>0</v>
      </c>
      <c r="P18">
        <f t="shared" si="2"/>
        <v>0</v>
      </c>
      <c r="Q18">
        <f t="shared" si="3"/>
        <v>0</v>
      </c>
    </row>
    <row r="19" spans="1:17" ht="29.1" customHeight="1">
      <c r="A19" s="187">
        <v>14</v>
      </c>
      <c r="B19" s="430"/>
      <c r="C19" s="431"/>
      <c r="D19" s="143"/>
      <c r="E19" s="432"/>
      <c r="F19" s="433"/>
      <c r="G19" s="144"/>
      <c r="H19" s="144"/>
      <c r="I19" s="144"/>
      <c r="J19" s="144"/>
      <c r="K19" s="144"/>
      <c r="L19" s="144"/>
      <c r="M19" s="434"/>
      <c r="N19" s="434"/>
      <c r="O19">
        <f t="shared" si="1"/>
        <v>0</v>
      </c>
      <c r="P19">
        <f t="shared" si="2"/>
        <v>0</v>
      </c>
      <c r="Q19">
        <f t="shared" si="3"/>
        <v>0</v>
      </c>
    </row>
    <row r="20" spans="1:17" ht="29.1" customHeight="1">
      <c r="A20" s="187">
        <v>15</v>
      </c>
      <c r="B20" s="430"/>
      <c r="C20" s="431"/>
      <c r="D20" s="143"/>
      <c r="E20" s="432"/>
      <c r="F20" s="433"/>
      <c r="G20" s="144"/>
      <c r="H20" s="144"/>
      <c r="I20" s="144"/>
      <c r="J20" s="144"/>
      <c r="K20" s="144"/>
      <c r="L20" s="144"/>
      <c r="M20" s="434"/>
      <c r="N20" s="434"/>
      <c r="O20">
        <f t="shared" si="1"/>
        <v>0</v>
      </c>
      <c r="P20">
        <f t="shared" si="2"/>
        <v>0</v>
      </c>
      <c r="Q20">
        <f t="shared" si="3"/>
        <v>0</v>
      </c>
    </row>
    <row r="21" spans="1:17" ht="29.1" customHeight="1">
      <c r="A21" s="187">
        <v>16</v>
      </c>
      <c r="B21" s="430"/>
      <c r="C21" s="431"/>
      <c r="D21" s="143"/>
      <c r="E21" s="432"/>
      <c r="F21" s="433"/>
      <c r="G21" s="144"/>
      <c r="H21" s="144"/>
      <c r="I21" s="144"/>
      <c r="J21" s="144"/>
      <c r="K21" s="144"/>
      <c r="L21" s="144"/>
      <c r="M21" s="434"/>
      <c r="N21" s="434"/>
      <c r="O21">
        <f t="shared" si="1"/>
        <v>0</v>
      </c>
      <c r="P21">
        <f t="shared" si="2"/>
        <v>0</v>
      </c>
      <c r="Q21">
        <f t="shared" si="3"/>
        <v>0</v>
      </c>
    </row>
    <row r="22" spans="1:17" ht="29.1" customHeight="1">
      <c r="A22" s="187">
        <v>17</v>
      </c>
      <c r="B22" s="430"/>
      <c r="C22" s="431"/>
      <c r="D22" s="143"/>
      <c r="E22" s="432"/>
      <c r="F22" s="433"/>
      <c r="G22" s="144"/>
      <c r="H22" s="144"/>
      <c r="I22" s="144"/>
      <c r="J22" s="144"/>
      <c r="K22" s="144"/>
      <c r="L22" s="144"/>
      <c r="M22" s="434"/>
      <c r="N22" s="434"/>
      <c r="O22">
        <f t="shared" si="1"/>
        <v>0</v>
      </c>
      <c r="P22">
        <f t="shared" si="2"/>
        <v>0</v>
      </c>
      <c r="Q22">
        <f t="shared" si="3"/>
        <v>0</v>
      </c>
    </row>
    <row r="23" spans="1:17" ht="29.1" customHeight="1">
      <c r="A23" s="187">
        <v>18</v>
      </c>
      <c r="B23" s="430"/>
      <c r="C23" s="431"/>
      <c r="D23" s="143"/>
      <c r="E23" s="432"/>
      <c r="F23" s="433"/>
      <c r="G23" s="144"/>
      <c r="H23" s="144"/>
      <c r="I23" s="144"/>
      <c r="J23" s="144"/>
      <c r="K23" s="144"/>
      <c r="L23" s="144"/>
      <c r="M23" s="434"/>
      <c r="N23" s="434"/>
      <c r="O23">
        <f t="shared" si="1"/>
        <v>0</v>
      </c>
      <c r="P23">
        <f t="shared" si="2"/>
        <v>0</v>
      </c>
      <c r="Q23">
        <f t="shared" si="3"/>
        <v>0</v>
      </c>
    </row>
    <row r="24" spans="1:17" ht="29.1" customHeight="1">
      <c r="A24" s="187">
        <v>19</v>
      </c>
      <c r="B24" s="430"/>
      <c r="C24" s="431"/>
      <c r="D24" s="143"/>
      <c r="E24" s="432"/>
      <c r="F24" s="433"/>
      <c r="G24" s="144"/>
      <c r="H24" s="144"/>
      <c r="I24" s="144"/>
      <c r="J24" s="144"/>
      <c r="K24" s="144"/>
      <c r="L24" s="144"/>
      <c r="M24" s="434"/>
      <c r="N24" s="434"/>
      <c r="O24">
        <f t="shared" si="1"/>
        <v>0</v>
      </c>
      <c r="P24">
        <f t="shared" si="2"/>
        <v>0</v>
      </c>
      <c r="Q24">
        <f t="shared" si="3"/>
        <v>0</v>
      </c>
    </row>
    <row r="25" spans="1:17" ht="29.1" customHeight="1">
      <c r="A25" s="187">
        <v>20</v>
      </c>
      <c r="B25" s="430"/>
      <c r="C25" s="431"/>
      <c r="D25" s="143"/>
      <c r="E25" s="432"/>
      <c r="F25" s="433"/>
      <c r="G25" s="144"/>
      <c r="H25" s="144"/>
      <c r="I25" s="144"/>
      <c r="J25" s="144"/>
      <c r="K25" s="144"/>
      <c r="L25" s="144"/>
      <c r="M25" s="434"/>
      <c r="N25" s="434"/>
      <c r="O25">
        <f t="shared" si="1"/>
        <v>0</v>
      </c>
      <c r="P25">
        <f t="shared" si="2"/>
        <v>0</v>
      </c>
      <c r="Q25">
        <f t="shared" si="3"/>
        <v>0</v>
      </c>
    </row>
    <row r="26" spans="1:17" ht="29.1" customHeight="1">
      <c r="A26" s="187">
        <v>21</v>
      </c>
      <c r="B26" s="430"/>
      <c r="C26" s="431"/>
      <c r="D26" s="143"/>
      <c r="E26" s="432"/>
      <c r="F26" s="433"/>
      <c r="G26" s="144"/>
      <c r="H26" s="144"/>
      <c r="I26" s="144"/>
      <c r="J26" s="144"/>
      <c r="K26" s="144"/>
      <c r="L26" s="144"/>
      <c r="M26" s="434"/>
      <c r="N26" s="434"/>
      <c r="O26">
        <f t="shared" si="1"/>
        <v>0</v>
      </c>
      <c r="P26">
        <f t="shared" si="2"/>
        <v>0</v>
      </c>
      <c r="Q26">
        <f t="shared" si="3"/>
        <v>0</v>
      </c>
    </row>
    <row r="27" spans="1:17" ht="29.1" customHeight="1">
      <c r="A27" s="187">
        <v>22</v>
      </c>
      <c r="B27" s="430"/>
      <c r="C27" s="431"/>
      <c r="D27" s="143"/>
      <c r="E27" s="432"/>
      <c r="F27" s="433"/>
      <c r="G27" s="144"/>
      <c r="H27" s="144"/>
      <c r="I27" s="144"/>
      <c r="J27" s="144"/>
      <c r="K27" s="144"/>
      <c r="L27" s="144"/>
      <c r="M27" s="434"/>
      <c r="N27" s="434"/>
      <c r="O27">
        <f t="shared" si="1"/>
        <v>0</v>
      </c>
      <c r="P27">
        <f t="shared" si="2"/>
        <v>0</v>
      </c>
      <c r="Q27">
        <f t="shared" si="3"/>
        <v>0</v>
      </c>
    </row>
    <row r="28" spans="1:17" ht="29.1" customHeight="1">
      <c r="A28" s="187">
        <v>23</v>
      </c>
      <c r="B28" s="430"/>
      <c r="C28" s="431"/>
      <c r="D28" s="143"/>
      <c r="E28" s="432"/>
      <c r="F28" s="433"/>
      <c r="G28" s="144"/>
      <c r="H28" s="144"/>
      <c r="I28" s="144"/>
      <c r="J28" s="144"/>
      <c r="K28" s="144"/>
      <c r="L28" s="144"/>
      <c r="M28" s="434"/>
      <c r="N28" s="434"/>
      <c r="O28">
        <f t="shared" si="1"/>
        <v>0</v>
      </c>
      <c r="P28">
        <f t="shared" si="2"/>
        <v>0</v>
      </c>
      <c r="Q28">
        <f t="shared" si="3"/>
        <v>0</v>
      </c>
    </row>
    <row r="29" spans="1:17" ht="29.1" customHeight="1">
      <c r="A29" s="187">
        <v>24</v>
      </c>
      <c r="B29" s="430"/>
      <c r="C29" s="431"/>
      <c r="D29" s="143"/>
      <c r="E29" s="432"/>
      <c r="F29" s="433"/>
      <c r="G29" s="144"/>
      <c r="H29" s="144"/>
      <c r="I29" s="144"/>
      <c r="J29" s="144"/>
      <c r="K29" s="144"/>
      <c r="L29" s="144"/>
      <c r="M29" s="434"/>
      <c r="N29" s="434"/>
      <c r="O29">
        <f t="shared" si="1"/>
        <v>0</v>
      </c>
      <c r="P29">
        <f t="shared" si="2"/>
        <v>0</v>
      </c>
      <c r="Q29">
        <f t="shared" si="3"/>
        <v>0</v>
      </c>
    </row>
    <row r="30" spans="1:17" ht="29.1" customHeight="1">
      <c r="A30" s="187">
        <v>25</v>
      </c>
      <c r="B30" s="430"/>
      <c r="C30" s="431"/>
      <c r="D30" s="143"/>
      <c r="E30" s="432"/>
      <c r="F30" s="433"/>
      <c r="G30" s="144"/>
      <c r="H30" s="144"/>
      <c r="I30" s="144"/>
      <c r="J30" s="144"/>
      <c r="K30" s="144"/>
      <c r="L30" s="144"/>
      <c r="M30" s="434"/>
      <c r="N30" s="434"/>
      <c r="O30">
        <f t="shared" si="1"/>
        <v>0</v>
      </c>
      <c r="P30">
        <f t="shared" si="2"/>
        <v>0</v>
      </c>
      <c r="Q30">
        <f t="shared" si="3"/>
        <v>0</v>
      </c>
    </row>
    <row r="31" spans="1:17" ht="29.1" customHeight="1">
      <c r="A31" s="187">
        <v>26</v>
      </c>
      <c r="B31" s="430"/>
      <c r="C31" s="431"/>
      <c r="D31" s="143"/>
      <c r="E31" s="432"/>
      <c r="F31" s="433"/>
      <c r="G31" s="144"/>
      <c r="H31" s="144"/>
      <c r="I31" s="144"/>
      <c r="J31" s="144"/>
      <c r="K31" s="144"/>
      <c r="L31" s="144"/>
      <c r="M31" s="434"/>
      <c r="N31" s="434"/>
      <c r="O31">
        <f t="shared" si="1"/>
        <v>0</v>
      </c>
      <c r="P31">
        <f t="shared" si="2"/>
        <v>0</v>
      </c>
      <c r="Q31">
        <f t="shared" si="3"/>
        <v>0</v>
      </c>
    </row>
    <row r="32" spans="1:17" ht="29.1" customHeight="1">
      <c r="A32" s="187">
        <v>27</v>
      </c>
      <c r="B32" s="430"/>
      <c r="C32" s="431"/>
      <c r="D32" s="143"/>
      <c r="E32" s="432"/>
      <c r="F32" s="433"/>
      <c r="G32" s="144"/>
      <c r="H32" s="144"/>
      <c r="I32" s="144"/>
      <c r="J32" s="144"/>
      <c r="K32" s="144"/>
      <c r="L32" s="144"/>
      <c r="M32" s="434"/>
      <c r="N32" s="434"/>
      <c r="O32">
        <f t="shared" si="1"/>
        <v>0</v>
      </c>
      <c r="P32">
        <f t="shared" si="2"/>
        <v>0</v>
      </c>
      <c r="Q32">
        <f t="shared" si="3"/>
        <v>0</v>
      </c>
    </row>
    <row r="33" spans="1:17" ht="29.1" customHeight="1">
      <c r="A33" s="187">
        <v>28</v>
      </c>
      <c r="B33" s="430"/>
      <c r="C33" s="431"/>
      <c r="D33" s="143"/>
      <c r="E33" s="432"/>
      <c r="F33" s="433"/>
      <c r="G33" s="144"/>
      <c r="H33" s="144"/>
      <c r="I33" s="144"/>
      <c r="J33" s="144"/>
      <c r="K33" s="144"/>
      <c r="L33" s="144"/>
      <c r="M33" s="434"/>
      <c r="N33" s="434"/>
      <c r="O33">
        <f t="shared" si="1"/>
        <v>0</v>
      </c>
      <c r="P33">
        <f t="shared" si="2"/>
        <v>0</v>
      </c>
      <c r="Q33">
        <f t="shared" si="3"/>
        <v>0</v>
      </c>
    </row>
    <row r="34" spans="1:17" ht="29.1" customHeight="1">
      <c r="A34" s="187">
        <v>29</v>
      </c>
      <c r="B34" s="430"/>
      <c r="C34" s="431"/>
      <c r="D34" s="143"/>
      <c r="E34" s="432"/>
      <c r="F34" s="433"/>
      <c r="G34" s="144"/>
      <c r="H34" s="144"/>
      <c r="I34" s="144"/>
      <c r="J34" s="144"/>
      <c r="K34" s="144"/>
      <c r="L34" s="144"/>
      <c r="M34" s="434"/>
      <c r="N34" s="434"/>
      <c r="O34">
        <f t="shared" si="1"/>
        <v>0</v>
      </c>
      <c r="P34">
        <f t="shared" si="2"/>
        <v>0</v>
      </c>
      <c r="Q34">
        <f t="shared" si="3"/>
        <v>0</v>
      </c>
    </row>
    <row r="35" spans="1:17" ht="29.1" customHeight="1">
      <c r="A35" s="187">
        <v>30</v>
      </c>
      <c r="B35" s="430"/>
      <c r="C35" s="431"/>
      <c r="D35" s="143"/>
      <c r="E35" s="432"/>
      <c r="F35" s="433"/>
      <c r="G35" s="144"/>
      <c r="H35" s="144"/>
      <c r="I35" s="144"/>
      <c r="J35" s="144"/>
      <c r="K35" s="144"/>
      <c r="L35" s="144"/>
      <c r="M35" s="434"/>
      <c r="N35" s="434"/>
      <c r="O35">
        <f t="shared" si="1"/>
        <v>0</v>
      </c>
      <c r="P35">
        <f t="shared" si="2"/>
        <v>0</v>
      </c>
      <c r="Q35">
        <f t="shared" si="3"/>
        <v>0</v>
      </c>
    </row>
    <row r="36" spans="1:17" ht="19.5" thickBot="1"/>
    <row r="37" spans="1:17" ht="18" customHeight="1" thickBot="1">
      <c r="A37" s="439" t="s">
        <v>40</v>
      </c>
      <c r="B37" s="440"/>
      <c r="C37" s="440"/>
      <c r="D37" s="440"/>
      <c r="E37" s="440"/>
      <c r="F37" s="440"/>
      <c r="G37" s="441"/>
      <c r="H37" s="427" t="s">
        <v>36</v>
      </c>
      <c r="I37" s="428"/>
      <c r="J37" s="428"/>
      <c r="K37" s="428"/>
      <c r="L37" s="428"/>
      <c r="M37" s="428"/>
      <c r="N37" s="429"/>
    </row>
    <row r="38" spans="1:17" ht="18" customHeight="1">
      <c r="A38" s="32"/>
      <c r="B38" s="28" t="str">
        <f>G5</f>
        <v/>
      </c>
      <c r="C38" s="28" t="str">
        <f t="shared" ref="C38:G38" si="4">H5</f>
        <v/>
      </c>
      <c r="D38" s="28" t="str">
        <f t="shared" si="4"/>
        <v/>
      </c>
      <c r="E38" s="28" t="str">
        <f t="shared" si="4"/>
        <v/>
      </c>
      <c r="F38" s="28" t="str">
        <f t="shared" si="4"/>
        <v/>
      </c>
      <c r="G38" s="42" t="str">
        <f t="shared" si="4"/>
        <v/>
      </c>
      <c r="H38" s="39"/>
      <c r="I38" s="37" t="s">
        <v>18</v>
      </c>
      <c r="J38" s="37" t="s">
        <v>19</v>
      </c>
      <c r="K38" s="37" t="s">
        <v>20</v>
      </c>
      <c r="L38" s="37" t="s">
        <v>21</v>
      </c>
      <c r="M38" s="37" t="s">
        <v>22</v>
      </c>
      <c r="N38" s="38" t="s">
        <v>23</v>
      </c>
    </row>
    <row r="39" spans="1:17" ht="18" customHeight="1">
      <c r="A39" s="40" t="s">
        <v>16</v>
      </c>
      <c r="B39" s="6">
        <f>COUNTIFS(G6:G35, "〇", E6:E35, "大人")</f>
        <v>0</v>
      </c>
      <c r="C39" s="6">
        <f>COUNTIFS(H6:H35, "〇", E6:E35, "大人")</f>
        <v>0</v>
      </c>
      <c r="D39" s="6">
        <f>COUNTIFS(I6:I35, "〇", E6:E35, "大人")</f>
        <v>0</v>
      </c>
      <c r="E39" s="6">
        <f>COUNTIFS(J6:J35, "〇", E6:E35, "大人")</f>
        <v>0</v>
      </c>
      <c r="F39" s="6">
        <f>COUNTIFS(K6:K35, "〇", E6:E35, "大人")</f>
        <v>0</v>
      </c>
      <c r="G39" s="23">
        <f>COUNTIFS(L6:L35, "〇", E6:E35, "大人")</f>
        <v>0</v>
      </c>
      <c r="H39" s="40" t="s">
        <v>16</v>
      </c>
      <c r="I39" s="6">
        <f>COUNTIF(P6:P35,1)</f>
        <v>0</v>
      </c>
      <c r="J39" s="6">
        <f>COUNTIF(P6:P35,2)</f>
        <v>0</v>
      </c>
      <c r="K39" s="6">
        <f>COUNTIF(P6:P35,3)</f>
        <v>0</v>
      </c>
      <c r="L39" s="6">
        <f>COUNTIF(P6:P35,4)</f>
        <v>0</v>
      </c>
      <c r="M39" s="6">
        <f>COUNTIF(P6:P35,5)</f>
        <v>0</v>
      </c>
      <c r="N39" s="23">
        <f>COUNTIF(P6:P35,6)</f>
        <v>0</v>
      </c>
    </row>
    <row r="40" spans="1:17" ht="18" customHeight="1" thickBot="1">
      <c r="A40" s="41" t="s">
        <v>15</v>
      </c>
      <c r="B40" s="25">
        <f>COUNTIFS(G6:G35, "〇", E6:E35, "学生")</f>
        <v>0</v>
      </c>
      <c r="C40" s="25">
        <f>COUNTIFS(H6:H35, "〇", E6:E35, "学生")</f>
        <v>0</v>
      </c>
      <c r="D40" s="25">
        <f>COUNTIFS(I6:I35, "〇", E6:E35, "学生")</f>
        <v>0</v>
      </c>
      <c r="E40" s="25">
        <f>COUNTIFS(J6:J35, "〇", E6:E35, "学生")</f>
        <v>0</v>
      </c>
      <c r="F40" s="25">
        <f>COUNTIFS(K6:K35, "〇", E6:E35, "学生")</f>
        <v>0</v>
      </c>
      <c r="G40" s="26">
        <f>COUNTIFS(L6:L35, "〇", E6:E35, "学生")</f>
        <v>0</v>
      </c>
      <c r="H40" s="41" t="s">
        <v>15</v>
      </c>
      <c r="I40" s="25">
        <f>COUNTIF(Q6:Q35,1)</f>
        <v>0</v>
      </c>
      <c r="J40" s="25">
        <f>COUNTIF(Q6:Q35,2)</f>
        <v>0</v>
      </c>
      <c r="K40" s="25">
        <f>COUNTIF(Q6:Q35,3)</f>
        <v>0</v>
      </c>
      <c r="L40" s="25">
        <f>COUNTIF(Q6:Q35,4)</f>
        <v>0</v>
      </c>
      <c r="M40" s="25">
        <f>COUNTIF(Q6:Q35,5)</f>
        <v>0</v>
      </c>
      <c r="N40" s="26">
        <f>COUNTIF(Q6:Q35,6)</f>
        <v>0</v>
      </c>
    </row>
  </sheetData>
  <sheetProtection sheet="1" objects="1" scenarios="1"/>
  <mergeCells count="100">
    <mergeCell ref="B5:C5"/>
    <mergeCell ref="E5:F5"/>
    <mergeCell ref="M5:N5"/>
    <mergeCell ref="A1:C3"/>
    <mergeCell ref="D1:E1"/>
    <mergeCell ref="G1:N1"/>
    <mergeCell ref="D2:E3"/>
    <mergeCell ref="F2:F3"/>
    <mergeCell ref="B6:C6"/>
    <mergeCell ref="E6:F6"/>
    <mergeCell ref="M6:N6"/>
    <mergeCell ref="B7:C7"/>
    <mergeCell ref="E7:F7"/>
    <mergeCell ref="M7:N7"/>
    <mergeCell ref="B8:C8"/>
    <mergeCell ref="E8:F8"/>
    <mergeCell ref="M8:N8"/>
    <mergeCell ref="B9:C9"/>
    <mergeCell ref="E9:F9"/>
    <mergeCell ref="M9:N9"/>
    <mergeCell ref="B10:C10"/>
    <mergeCell ref="E10:F10"/>
    <mergeCell ref="M10:N10"/>
    <mergeCell ref="B11:C11"/>
    <mergeCell ref="E11:F11"/>
    <mergeCell ref="M11:N11"/>
    <mergeCell ref="B12:C12"/>
    <mergeCell ref="E12:F12"/>
    <mergeCell ref="M12:N12"/>
    <mergeCell ref="B13:C13"/>
    <mergeCell ref="E13:F13"/>
    <mergeCell ref="M13:N13"/>
    <mergeCell ref="B14:C14"/>
    <mergeCell ref="E14:F14"/>
    <mergeCell ref="M14:N14"/>
    <mergeCell ref="B15:C15"/>
    <mergeCell ref="E15:F15"/>
    <mergeCell ref="M15:N15"/>
    <mergeCell ref="B16:C16"/>
    <mergeCell ref="E16:F16"/>
    <mergeCell ref="M16:N16"/>
    <mergeCell ref="B17:C17"/>
    <mergeCell ref="E17:F17"/>
    <mergeCell ref="M17:N17"/>
    <mergeCell ref="B18:C18"/>
    <mergeCell ref="E18:F18"/>
    <mergeCell ref="M18:N18"/>
    <mergeCell ref="B19:C19"/>
    <mergeCell ref="E19:F19"/>
    <mergeCell ref="M19:N19"/>
    <mergeCell ref="B20:C20"/>
    <mergeCell ref="E20:F20"/>
    <mergeCell ref="M20:N20"/>
    <mergeCell ref="B21:C21"/>
    <mergeCell ref="E21:F21"/>
    <mergeCell ref="M21:N21"/>
    <mergeCell ref="B22:C22"/>
    <mergeCell ref="E22:F22"/>
    <mergeCell ref="M22:N22"/>
    <mergeCell ref="B23:C23"/>
    <mergeCell ref="E23:F23"/>
    <mergeCell ref="M23:N23"/>
    <mergeCell ref="B24:C24"/>
    <mergeCell ref="E24:F24"/>
    <mergeCell ref="M24:N24"/>
    <mergeCell ref="B25:C25"/>
    <mergeCell ref="E25:F25"/>
    <mergeCell ref="M25:N25"/>
    <mergeCell ref="B26:C26"/>
    <mergeCell ref="E26:F26"/>
    <mergeCell ref="M26:N26"/>
    <mergeCell ref="B27:C27"/>
    <mergeCell ref="E27:F27"/>
    <mergeCell ref="M27:N27"/>
    <mergeCell ref="B28:C28"/>
    <mergeCell ref="E28:F28"/>
    <mergeCell ref="M28:N28"/>
    <mergeCell ref="B29:C29"/>
    <mergeCell ref="E29:F29"/>
    <mergeCell ref="M29:N29"/>
    <mergeCell ref="B30:C30"/>
    <mergeCell ref="E30:F30"/>
    <mergeCell ref="M30:N30"/>
    <mergeCell ref="B31:C31"/>
    <mergeCell ref="E31:F31"/>
    <mergeCell ref="M31:N31"/>
    <mergeCell ref="B32:C32"/>
    <mergeCell ref="E32:F32"/>
    <mergeCell ref="M32:N32"/>
    <mergeCell ref="B33:C33"/>
    <mergeCell ref="E33:F33"/>
    <mergeCell ref="M33:N33"/>
    <mergeCell ref="A37:G37"/>
    <mergeCell ref="H37:N37"/>
    <mergeCell ref="B34:C34"/>
    <mergeCell ref="E34:F34"/>
    <mergeCell ref="M34:N34"/>
    <mergeCell ref="B35:C35"/>
    <mergeCell ref="E35:F35"/>
    <mergeCell ref="M35:N35"/>
  </mergeCells>
  <phoneticPr fontId="1"/>
  <conditionalFormatting sqref="G1">
    <cfRule type="containsBlanks" dxfId="11" priority="2">
      <formula>LEN(TRIM(G1))=0</formula>
    </cfRule>
  </conditionalFormatting>
  <conditionalFormatting sqref="H2 J2:J3 L2:L3">
    <cfRule type="containsBlanks" dxfId="10" priority="1">
      <formula>LEN(TRIM(H2))=0</formula>
    </cfRule>
  </conditionalFormatting>
  <dataValidations count="2">
    <dataValidation type="list" allowBlank="1" showInputMessage="1" showErrorMessage="1" sqref="G6:L35" xr:uid="{8C8DEB4E-9415-4E7C-B99F-C1297D6AB7AC}">
      <formula1>$R$2</formula1>
    </dataValidation>
    <dataValidation type="list" allowBlank="1" showInputMessage="1" showErrorMessage="1" sqref="E6:F35" xr:uid="{6736D282-C895-4CB7-B762-202C9677F244}">
      <formula1>"大人,学生"</formula1>
    </dataValidation>
  </dataValidations>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6CF9C-E8D3-45F1-8DEC-561E010CFEE7}">
  <sheetPr>
    <tabColor rgb="FFFFFF00"/>
  </sheetPr>
  <dimension ref="A1:S40"/>
  <sheetViews>
    <sheetView view="pageBreakPreview" zoomScale="91" zoomScaleNormal="100" zoomScaleSheetLayoutView="100" workbookViewId="0">
      <pane ySplit="5" topLeftCell="A6" activePane="bottomLeft" state="frozen"/>
      <selection pane="bottomLeft" activeCell="D12" sqref="D12"/>
    </sheetView>
  </sheetViews>
  <sheetFormatPr defaultRowHeight="18.75"/>
  <cols>
    <col min="1" max="1" width="9.125" customWidth="1"/>
    <col min="2" max="5" width="8.625" customWidth="1"/>
    <col min="6" max="6" width="9.75" customWidth="1"/>
    <col min="7" max="14" width="8.625" customWidth="1"/>
    <col min="15" max="15" width="5" customWidth="1"/>
    <col min="16" max="16" width="4.875" customWidth="1"/>
    <col min="17" max="18" width="5" customWidth="1"/>
    <col min="19" max="19" width="9" customWidth="1"/>
  </cols>
  <sheetData>
    <row r="1" spans="1:19" ht="34.5" customHeight="1">
      <c r="A1" s="412" t="s">
        <v>39</v>
      </c>
      <c r="B1" s="413"/>
      <c r="C1" s="414"/>
      <c r="D1" s="426" t="s">
        <v>0</v>
      </c>
      <c r="E1" s="442"/>
      <c r="F1" s="9" t="s">
        <v>2</v>
      </c>
      <c r="G1" s="443"/>
      <c r="H1" s="444"/>
      <c r="I1" s="444"/>
      <c r="J1" s="444"/>
      <c r="K1" s="444"/>
      <c r="L1" s="444"/>
      <c r="M1" s="444"/>
      <c r="N1" s="445"/>
      <c r="Q1" s="5"/>
    </row>
    <row r="2" spans="1:19" ht="24.95" customHeight="1">
      <c r="A2" s="415"/>
      <c r="B2" s="416"/>
      <c r="C2" s="417"/>
      <c r="D2" s="450" t="s">
        <v>12</v>
      </c>
      <c r="E2" s="451"/>
      <c r="F2" s="421" t="s">
        <v>3</v>
      </c>
      <c r="G2" s="8" t="s">
        <v>1</v>
      </c>
      <c r="H2" s="145"/>
      <c r="I2" s="2" t="s">
        <v>7</v>
      </c>
      <c r="J2" s="145"/>
      <c r="K2" s="10" t="s">
        <v>4</v>
      </c>
      <c r="L2" s="146"/>
      <c r="M2" s="10" t="s">
        <v>5</v>
      </c>
      <c r="N2" s="11" t="str">
        <f>IF(OR(H2=0,J2=0,L2=0),"",DATE(H2+2018,J2,L2))</f>
        <v/>
      </c>
      <c r="R2" t="s">
        <v>17</v>
      </c>
      <c r="S2" t="s">
        <v>16</v>
      </c>
    </row>
    <row r="3" spans="1:19" ht="25.5" customHeight="1">
      <c r="A3" s="418"/>
      <c r="B3" s="419"/>
      <c r="C3" s="420"/>
      <c r="D3" s="452"/>
      <c r="E3" s="453"/>
      <c r="F3" s="421"/>
      <c r="G3" s="12"/>
      <c r="H3" s="13"/>
      <c r="I3" s="13" t="s">
        <v>6</v>
      </c>
      <c r="J3" s="141"/>
      <c r="K3" s="13" t="s">
        <v>4</v>
      </c>
      <c r="L3" s="141"/>
      <c r="M3" s="13" t="s">
        <v>5</v>
      </c>
      <c r="N3" s="14" t="str">
        <f>IF(OR(H2=0,J3=0,L3=0),"",DATE(H2+2018,J3,L3))</f>
        <v/>
      </c>
      <c r="S3" t="s">
        <v>15</v>
      </c>
    </row>
    <row r="4" spans="1:19">
      <c r="A4" s="1"/>
      <c r="B4" s="1"/>
      <c r="C4" s="1"/>
      <c r="D4" s="1"/>
      <c r="E4" s="1"/>
      <c r="F4" s="1"/>
      <c r="G4" s="3"/>
      <c r="H4" s="3"/>
      <c r="I4" s="3"/>
      <c r="J4" s="3"/>
      <c r="K4" s="3"/>
      <c r="L4" s="3"/>
      <c r="M4" s="4"/>
      <c r="N4" s="3"/>
    </row>
    <row r="5" spans="1:19">
      <c r="A5" s="187" t="s">
        <v>8</v>
      </c>
      <c r="B5" s="435" t="s">
        <v>9</v>
      </c>
      <c r="C5" s="436"/>
      <c r="D5" s="187" t="s">
        <v>13</v>
      </c>
      <c r="E5" s="435" t="s">
        <v>38</v>
      </c>
      <c r="F5" s="436"/>
      <c r="G5" s="15" t="str">
        <f>IF(COLUMN(G5)-COLUMN($G$5)+DATE($H$2+2018,$J$2,$L$2)&lt;=DATE($H$2+2018,$J$3,$L$3-1), COLUMN(G5)-COLUMN($G$5)+DATE($H$2+2018,$J$2,$L$2), "")</f>
        <v/>
      </c>
      <c r="H5" s="15" t="str">
        <f t="shared" ref="H5:L5" si="0">IF(COLUMN(H5)-COLUMN($G$5)+DATE($H$2+2018,$J$2,$L$2)&lt;=DATE($H$2+2018,$J$3,$L$3-1), COLUMN(H5)-COLUMN($G$5)+DATE($H$2+2018,$J$2,$L$2), "")</f>
        <v/>
      </c>
      <c r="I5" s="15" t="str">
        <f t="shared" si="0"/>
        <v/>
      </c>
      <c r="J5" s="15" t="str">
        <f t="shared" si="0"/>
        <v/>
      </c>
      <c r="K5" s="15" t="str">
        <f t="shared" si="0"/>
        <v/>
      </c>
      <c r="L5" s="15" t="str">
        <f t="shared" si="0"/>
        <v/>
      </c>
      <c r="M5" s="437" t="s">
        <v>10</v>
      </c>
      <c r="N5" s="437"/>
      <c r="P5" t="s">
        <v>16</v>
      </c>
      <c r="Q5" t="s">
        <v>15</v>
      </c>
    </row>
    <row r="6" spans="1:19" ht="29.1" customHeight="1">
      <c r="A6" s="187">
        <v>1</v>
      </c>
      <c r="B6" s="430"/>
      <c r="C6" s="431"/>
      <c r="D6" s="143"/>
      <c r="E6" s="432"/>
      <c r="F6" s="433"/>
      <c r="G6" s="144"/>
      <c r="H6" s="144"/>
      <c r="I6" s="144"/>
      <c r="J6" s="144"/>
      <c r="K6" s="144"/>
      <c r="L6" s="144"/>
      <c r="M6" s="434"/>
      <c r="N6" s="434"/>
      <c r="O6">
        <f t="shared" ref="O6:O35" si="1">COUNTIF(G6:L6,"〇")</f>
        <v>0</v>
      </c>
      <c r="P6">
        <f t="shared" ref="P6:P35" si="2">IF(E6="大人",O6,0)</f>
        <v>0</v>
      </c>
      <c r="Q6">
        <f t="shared" ref="Q6:Q35" si="3">IF(E6="学生",O6,0)</f>
        <v>0</v>
      </c>
    </row>
    <row r="7" spans="1:19" ht="29.1" customHeight="1">
      <c r="A7" s="187">
        <v>2</v>
      </c>
      <c r="B7" s="430"/>
      <c r="C7" s="431"/>
      <c r="D7" s="143"/>
      <c r="E7" s="432"/>
      <c r="F7" s="433"/>
      <c r="G7" s="144"/>
      <c r="H7" s="144"/>
      <c r="I7" s="144"/>
      <c r="J7" s="144"/>
      <c r="K7" s="144"/>
      <c r="L7" s="144"/>
      <c r="M7" s="434"/>
      <c r="N7" s="434"/>
      <c r="O7">
        <f t="shared" si="1"/>
        <v>0</v>
      </c>
      <c r="P7">
        <f t="shared" si="2"/>
        <v>0</v>
      </c>
      <c r="Q7">
        <f t="shared" si="3"/>
        <v>0</v>
      </c>
    </row>
    <row r="8" spans="1:19" ht="29.1" customHeight="1">
      <c r="A8" s="187">
        <v>3</v>
      </c>
      <c r="B8" s="430"/>
      <c r="C8" s="431"/>
      <c r="D8" s="143"/>
      <c r="E8" s="432"/>
      <c r="F8" s="433"/>
      <c r="G8" s="144"/>
      <c r="H8" s="144"/>
      <c r="I8" s="144"/>
      <c r="J8" s="144"/>
      <c r="K8" s="144"/>
      <c r="L8" s="144"/>
      <c r="M8" s="434"/>
      <c r="N8" s="434"/>
      <c r="O8">
        <f t="shared" si="1"/>
        <v>0</v>
      </c>
      <c r="P8">
        <f t="shared" si="2"/>
        <v>0</v>
      </c>
      <c r="Q8">
        <f t="shared" si="3"/>
        <v>0</v>
      </c>
    </row>
    <row r="9" spans="1:19" ht="29.1" customHeight="1">
      <c r="A9" s="187">
        <v>4</v>
      </c>
      <c r="B9" s="430"/>
      <c r="C9" s="431"/>
      <c r="D9" s="143"/>
      <c r="E9" s="432"/>
      <c r="F9" s="433"/>
      <c r="G9" s="144"/>
      <c r="H9" s="144"/>
      <c r="I9" s="144"/>
      <c r="J9" s="144"/>
      <c r="K9" s="144"/>
      <c r="L9" s="144"/>
      <c r="M9" s="434"/>
      <c r="N9" s="434"/>
      <c r="O9">
        <f t="shared" si="1"/>
        <v>0</v>
      </c>
      <c r="P9">
        <f t="shared" si="2"/>
        <v>0</v>
      </c>
      <c r="Q9">
        <f t="shared" si="3"/>
        <v>0</v>
      </c>
    </row>
    <row r="10" spans="1:19" ht="29.1" customHeight="1">
      <c r="A10" s="187">
        <v>5</v>
      </c>
      <c r="B10" s="430"/>
      <c r="C10" s="431"/>
      <c r="D10" s="143"/>
      <c r="E10" s="432"/>
      <c r="F10" s="433"/>
      <c r="G10" s="144"/>
      <c r="H10" s="144"/>
      <c r="I10" s="144"/>
      <c r="J10" s="144"/>
      <c r="K10" s="144"/>
      <c r="L10" s="144"/>
      <c r="M10" s="434"/>
      <c r="N10" s="434"/>
      <c r="O10">
        <f t="shared" si="1"/>
        <v>0</v>
      </c>
      <c r="P10">
        <f t="shared" si="2"/>
        <v>0</v>
      </c>
      <c r="Q10">
        <f t="shared" si="3"/>
        <v>0</v>
      </c>
    </row>
    <row r="11" spans="1:19" ht="29.1" customHeight="1">
      <c r="A11" s="187">
        <v>6</v>
      </c>
      <c r="B11" s="430"/>
      <c r="C11" s="431"/>
      <c r="D11" s="143"/>
      <c r="E11" s="432"/>
      <c r="F11" s="433"/>
      <c r="G11" s="144"/>
      <c r="H11" s="144"/>
      <c r="I11" s="144"/>
      <c r="J11" s="144"/>
      <c r="K11" s="144"/>
      <c r="L11" s="144"/>
      <c r="M11" s="434"/>
      <c r="N11" s="434"/>
      <c r="O11">
        <f t="shared" si="1"/>
        <v>0</v>
      </c>
      <c r="P11">
        <f t="shared" si="2"/>
        <v>0</v>
      </c>
      <c r="Q11">
        <f t="shared" si="3"/>
        <v>0</v>
      </c>
    </row>
    <row r="12" spans="1:19" ht="29.1" customHeight="1">
      <c r="A12" s="187">
        <v>7</v>
      </c>
      <c r="B12" s="430"/>
      <c r="C12" s="431"/>
      <c r="D12" s="143"/>
      <c r="E12" s="432"/>
      <c r="F12" s="433"/>
      <c r="G12" s="144"/>
      <c r="H12" s="144"/>
      <c r="I12" s="144"/>
      <c r="J12" s="144"/>
      <c r="K12" s="144"/>
      <c r="L12" s="144"/>
      <c r="M12" s="434"/>
      <c r="N12" s="434"/>
      <c r="O12">
        <f t="shared" si="1"/>
        <v>0</v>
      </c>
      <c r="P12">
        <f t="shared" si="2"/>
        <v>0</v>
      </c>
      <c r="Q12">
        <f t="shared" si="3"/>
        <v>0</v>
      </c>
    </row>
    <row r="13" spans="1:19" ht="29.1" customHeight="1">
      <c r="A13" s="187">
        <v>8</v>
      </c>
      <c r="B13" s="430"/>
      <c r="C13" s="431"/>
      <c r="D13" s="143"/>
      <c r="E13" s="432"/>
      <c r="F13" s="433"/>
      <c r="G13" s="144"/>
      <c r="H13" s="144"/>
      <c r="I13" s="144"/>
      <c r="J13" s="144"/>
      <c r="K13" s="144"/>
      <c r="L13" s="144"/>
      <c r="M13" s="434"/>
      <c r="N13" s="434"/>
      <c r="O13">
        <f t="shared" si="1"/>
        <v>0</v>
      </c>
      <c r="P13">
        <f t="shared" si="2"/>
        <v>0</v>
      </c>
      <c r="Q13">
        <f t="shared" si="3"/>
        <v>0</v>
      </c>
    </row>
    <row r="14" spans="1:19" ht="29.1" customHeight="1">
      <c r="A14" s="187">
        <v>9</v>
      </c>
      <c r="B14" s="430"/>
      <c r="C14" s="431"/>
      <c r="D14" s="143"/>
      <c r="E14" s="432"/>
      <c r="F14" s="433"/>
      <c r="G14" s="144"/>
      <c r="H14" s="144"/>
      <c r="I14" s="144"/>
      <c r="J14" s="144"/>
      <c r="K14" s="144"/>
      <c r="L14" s="144"/>
      <c r="M14" s="434"/>
      <c r="N14" s="434"/>
      <c r="O14">
        <f t="shared" si="1"/>
        <v>0</v>
      </c>
      <c r="P14">
        <f t="shared" si="2"/>
        <v>0</v>
      </c>
      <c r="Q14">
        <f t="shared" si="3"/>
        <v>0</v>
      </c>
    </row>
    <row r="15" spans="1:19" ht="29.1" customHeight="1">
      <c r="A15" s="187">
        <v>10</v>
      </c>
      <c r="B15" s="430"/>
      <c r="C15" s="431"/>
      <c r="D15" s="143"/>
      <c r="E15" s="432"/>
      <c r="F15" s="433"/>
      <c r="G15" s="144"/>
      <c r="H15" s="144"/>
      <c r="I15" s="144"/>
      <c r="J15" s="144"/>
      <c r="K15" s="144"/>
      <c r="L15" s="144"/>
      <c r="M15" s="434"/>
      <c r="N15" s="434"/>
      <c r="O15">
        <f t="shared" si="1"/>
        <v>0</v>
      </c>
      <c r="P15">
        <f t="shared" si="2"/>
        <v>0</v>
      </c>
      <c r="Q15">
        <f t="shared" si="3"/>
        <v>0</v>
      </c>
    </row>
    <row r="16" spans="1:19" ht="29.1" customHeight="1">
      <c r="A16" s="187">
        <v>11</v>
      </c>
      <c r="B16" s="430"/>
      <c r="C16" s="431"/>
      <c r="D16" s="143"/>
      <c r="E16" s="432"/>
      <c r="F16" s="433"/>
      <c r="G16" s="144"/>
      <c r="H16" s="144"/>
      <c r="I16" s="144"/>
      <c r="J16" s="144"/>
      <c r="K16" s="144"/>
      <c r="L16" s="144"/>
      <c r="M16" s="434"/>
      <c r="N16" s="434"/>
      <c r="O16">
        <f t="shared" si="1"/>
        <v>0</v>
      </c>
      <c r="P16">
        <f t="shared" si="2"/>
        <v>0</v>
      </c>
      <c r="Q16">
        <f t="shared" si="3"/>
        <v>0</v>
      </c>
    </row>
    <row r="17" spans="1:17" ht="29.1" customHeight="1">
      <c r="A17" s="187">
        <v>12</v>
      </c>
      <c r="B17" s="430"/>
      <c r="C17" s="431"/>
      <c r="D17" s="143"/>
      <c r="E17" s="432"/>
      <c r="F17" s="433"/>
      <c r="G17" s="144"/>
      <c r="H17" s="144"/>
      <c r="I17" s="144"/>
      <c r="J17" s="144"/>
      <c r="K17" s="144"/>
      <c r="L17" s="144"/>
      <c r="M17" s="434"/>
      <c r="N17" s="434"/>
      <c r="O17">
        <f t="shared" si="1"/>
        <v>0</v>
      </c>
      <c r="P17">
        <f t="shared" si="2"/>
        <v>0</v>
      </c>
      <c r="Q17">
        <f t="shared" si="3"/>
        <v>0</v>
      </c>
    </row>
    <row r="18" spans="1:17" ht="29.1" customHeight="1">
      <c r="A18" s="187">
        <v>13</v>
      </c>
      <c r="B18" s="430"/>
      <c r="C18" s="431"/>
      <c r="D18" s="143"/>
      <c r="E18" s="432"/>
      <c r="F18" s="433"/>
      <c r="G18" s="144"/>
      <c r="H18" s="144"/>
      <c r="I18" s="144"/>
      <c r="J18" s="144"/>
      <c r="K18" s="144"/>
      <c r="L18" s="144"/>
      <c r="M18" s="434"/>
      <c r="N18" s="434"/>
      <c r="O18">
        <f t="shared" si="1"/>
        <v>0</v>
      </c>
      <c r="P18">
        <f t="shared" si="2"/>
        <v>0</v>
      </c>
      <c r="Q18">
        <f t="shared" si="3"/>
        <v>0</v>
      </c>
    </row>
    <row r="19" spans="1:17" ht="29.1" customHeight="1">
      <c r="A19" s="187">
        <v>14</v>
      </c>
      <c r="B19" s="430"/>
      <c r="C19" s="431"/>
      <c r="D19" s="143"/>
      <c r="E19" s="432"/>
      <c r="F19" s="433"/>
      <c r="G19" s="144"/>
      <c r="H19" s="144"/>
      <c r="I19" s="144"/>
      <c r="J19" s="144"/>
      <c r="K19" s="144"/>
      <c r="L19" s="144"/>
      <c r="M19" s="434"/>
      <c r="N19" s="434"/>
      <c r="O19">
        <f t="shared" si="1"/>
        <v>0</v>
      </c>
      <c r="P19">
        <f t="shared" si="2"/>
        <v>0</v>
      </c>
      <c r="Q19">
        <f t="shared" si="3"/>
        <v>0</v>
      </c>
    </row>
    <row r="20" spans="1:17" ht="29.1" customHeight="1">
      <c r="A20" s="187">
        <v>15</v>
      </c>
      <c r="B20" s="430"/>
      <c r="C20" s="431"/>
      <c r="D20" s="143"/>
      <c r="E20" s="432"/>
      <c r="F20" s="433"/>
      <c r="G20" s="144"/>
      <c r="H20" s="144"/>
      <c r="I20" s="144"/>
      <c r="J20" s="144"/>
      <c r="K20" s="144"/>
      <c r="L20" s="144"/>
      <c r="M20" s="434"/>
      <c r="N20" s="434"/>
      <c r="O20">
        <f t="shared" si="1"/>
        <v>0</v>
      </c>
      <c r="P20">
        <f t="shared" si="2"/>
        <v>0</v>
      </c>
      <c r="Q20">
        <f t="shared" si="3"/>
        <v>0</v>
      </c>
    </row>
    <row r="21" spans="1:17" ht="29.1" customHeight="1">
      <c r="A21" s="187">
        <v>16</v>
      </c>
      <c r="B21" s="430"/>
      <c r="C21" s="431"/>
      <c r="D21" s="143"/>
      <c r="E21" s="432"/>
      <c r="F21" s="433"/>
      <c r="G21" s="144"/>
      <c r="H21" s="144"/>
      <c r="I21" s="144"/>
      <c r="J21" s="144"/>
      <c r="K21" s="144"/>
      <c r="L21" s="144"/>
      <c r="M21" s="434"/>
      <c r="N21" s="434"/>
      <c r="O21">
        <f t="shared" si="1"/>
        <v>0</v>
      </c>
      <c r="P21">
        <f t="shared" si="2"/>
        <v>0</v>
      </c>
      <c r="Q21">
        <f t="shared" si="3"/>
        <v>0</v>
      </c>
    </row>
    <row r="22" spans="1:17" ht="29.1" customHeight="1">
      <c r="A22" s="187">
        <v>17</v>
      </c>
      <c r="B22" s="430"/>
      <c r="C22" s="431"/>
      <c r="D22" s="143"/>
      <c r="E22" s="432"/>
      <c r="F22" s="433"/>
      <c r="G22" s="144"/>
      <c r="H22" s="144"/>
      <c r="I22" s="144"/>
      <c r="J22" s="144"/>
      <c r="K22" s="144"/>
      <c r="L22" s="144"/>
      <c r="M22" s="434"/>
      <c r="N22" s="434"/>
      <c r="O22">
        <f t="shared" si="1"/>
        <v>0</v>
      </c>
      <c r="P22">
        <f t="shared" si="2"/>
        <v>0</v>
      </c>
      <c r="Q22">
        <f t="shared" si="3"/>
        <v>0</v>
      </c>
    </row>
    <row r="23" spans="1:17" ht="29.1" customHeight="1">
      <c r="A23" s="187">
        <v>18</v>
      </c>
      <c r="B23" s="430"/>
      <c r="C23" s="431"/>
      <c r="D23" s="143"/>
      <c r="E23" s="432"/>
      <c r="F23" s="433"/>
      <c r="G23" s="144"/>
      <c r="H23" s="144"/>
      <c r="I23" s="144"/>
      <c r="J23" s="144"/>
      <c r="K23" s="144"/>
      <c r="L23" s="144"/>
      <c r="M23" s="434"/>
      <c r="N23" s="434"/>
      <c r="O23">
        <f t="shared" si="1"/>
        <v>0</v>
      </c>
      <c r="P23">
        <f t="shared" si="2"/>
        <v>0</v>
      </c>
      <c r="Q23">
        <f t="shared" si="3"/>
        <v>0</v>
      </c>
    </row>
    <row r="24" spans="1:17" ht="29.1" customHeight="1">
      <c r="A24" s="187">
        <v>19</v>
      </c>
      <c r="B24" s="430"/>
      <c r="C24" s="431"/>
      <c r="D24" s="143"/>
      <c r="E24" s="432"/>
      <c r="F24" s="433"/>
      <c r="G24" s="144"/>
      <c r="H24" s="144"/>
      <c r="I24" s="144"/>
      <c r="J24" s="144"/>
      <c r="K24" s="144"/>
      <c r="L24" s="144"/>
      <c r="M24" s="434"/>
      <c r="N24" s="434"/>
      <c r="O24">
        <f t="shared" si="1"/>
        <v>0</v>
      </c>
      <c r="P24">
        <f t="shared" si="2"/>
        <v>0</v>
      </c>
      <c r="Q24">
        <f t="shared" si="3"/>
        <v>0</v>
      </c>
    </row>
    <row r="25" spans="1:17" ht="29.1" customHeight="1">
      <c r="A25" s="187">
        <v>20</v>
      </c>
      <c r="B25" s="430"/>
      <c r="C25" s="431"/>
      <c r="D25" s="143"/>
      <c r="E25" s="432"/>
      <c r="F25" s="433"/>
      <c r="G25" s="144"/>
      <c r="H25" s="144"/>
      <c r="I25" s="144"/>
      <c r="J25" s="144"/>
      <c r="K25" s="144"/>
      <c r="L25" s="144"/>
      <c r="M25" s="434"/>
      <c r="N25" s="434"/>
      <c r="O25">
        <f t="shared" si="1"/>
        <v>0</v>
      </c>
      <c r="P25">
        <f t="shared" si="2"/>
        <v>0</v>
      </c>
      <c r="Q25">
        <f t="shared" si="3"/>
        <v>0</v>
      </c>
    </row>
    <row r="26" spans="1:17" ht="29.1" customHeight="1">
      <c r="A26" s="187">
        <v>21</v>
      </c>
      <c r="B26" s="430"/>
      <c r="C26" s="431"/>
      <c r="D26" s="143"/>
      <c r="E26" s="432"/>
      <c r="F26" s="433"/>
      <c r="G26" s="144"/>
      <c r="H26" s="144"/>
      <c r="I26" s="144"/>
      <c r="J26" s="144"/>
      <c r="K26" s="144"/>
      <c r="L26" s="144"/>
      <c r="M26" s="434"/>
      <c r="N26" s="434"/>
      <c r="O26">
        <f t="shared" si="1"/>
        <v>0</v>
      </c>
      <c r="P26">
        <f t="shared" si="2"/>
        <v>0</v>
      </c>
      <c r="Q26">
        <f t="shared" si="3"/>
        <v>0</v>
      </c>
    </row>
    <row r="27" spans="1:17" ht="29.1" customHeight="1">
      <c r="A27" s="187">
        <v>22</v>
      </c>
      <c r="B27" s="430"/>
      <c r="C27" s="431"/>
      <c r="D27" s="143"/>
      <c r="E27" s="432"/>
      <c r="F27" s="433"/>
      <c r="G27" s="144"/>
      <c r="H27" s="144"/>
      <c r="I27" s="144"/>
      <c r="J27" s="144"/>
      <c r="K27" s="144"/>
      <c r="L27" s="144"/>
      <c r="M27" s="434"/>
      <c r="N27" s="434"/>
      <c r="O27">
        <f t="shared" si="1"/>
        <v>0</v>
      </c>
      <c r="P27">
        <f t="shared" si="2"/>
        <v>0</v>
      </c>
      <c r="Q27">
        <f t="shared" si="3"/>
        <v>0</v>
      </c>
    </row>
    <row r="28" spans="1:17" ht="29.1" customHeight="1">
      <c r="A28" s="187">
        <v>23</v>
      </c>
      <c r="B28" s="430"/>
      <c r="C28" s="431"/>
      <c r="D28" s="143"/>
      <c r="E28" s="432"/>
      <c r="F28" s="433"/>
      <c r="G28" s="144"/>
      <c r="H28" s="144"/>
      <c r="I28" s="144"/>
      <c r="J28" s="144"/>
      <c r="K28" s="144"/>
      <c r="L28" s="144"/>
      <c r="M28" s="434"/>
      <c r="N28" s="434"/>
      <c r="O28">
        <f t="shared" si="1"/>
        <v>0</v>
      </c>
      <c r="P28">
        <f t="shared" si="2"/>
        <v>0</v>
      </c>
      <c r="Q28">
        <f t="shared" si="3"/>
        <v>0</v>
      </c>
    </row>
    <row r="29" spans="1:17" ht="29.1" customHeight="1">
      <c r="A29" s="187">
        <v>24</v>
      </c>
      <c r="B29" s="430"/>
      <c r="C29" s="431"/>
      <c r="D29" s="143"/>
      <c r="E29" s="432"/>
      <c r="F29" s="433"/>
      <c r="G29" s="144"/>
      <c r="H29" s="144"/>
      <c r="I29" s="144"/>
      <c r="J29" s="144"/>
      <c r="K29" s="144"/>
      <c r="L29" s="144"/>
      <c r="M29" s="434"/>
      <c r="N29" s="434"/>
      <c r="O29">
        <f t="shared" si="1"/>
        <v>0</v>
      </c>
      <c r="P29">
        <f t="shared" si="2"/>
        <v>0</v>
      </c>
      <c r="Q29">
        <f t="shared" si="3"/>
        <v>0</v>
      </c>
    </row>
    <row r="30" spans="1:17" ht="29.1" customHeight="1">
      <c r="A30" s="187">
        <v>25</v>
      </c>
      <c r="B30" s="430"/>
      <c r="C30" s="431"/>
      <c r="D30" s="143"/>
      <c r="E30" s="432"/>
      <c r="F30" s="433"/>
      <c r="G30" s="144"/>
      <c r="H30" s="144"/>
      <c r="I30" s="144"/>
      <c r="J30" s="144"/>
      <c r="K30" s="144"/>
      <c r="L30" s="144"/>
      <c r="M30" s="434"/>
      <c r="N30" s="434"/>
      <c r="O30">
        <f t="shared" si="1"/>
        <v>0</v>
      </c>
      <c r="P30">
        <f t="shared" si="2"/>
        <v>0</v>
      </c>
      <c r="Q30">
        <f t="shared" si="3"/>
        <v>0</v>
      </c>
    </row>
    <row r="31" spans="1:17" ht="29.1" customHeight="1">
      <c r="A31" s="187">
        <v>26</v>
      </c>
      <c r="B31" s="430"/>
      <c r="C31" s="431"/>
      <c r="D31" s="143"/>
      <c r="E31" s="432"/>
      <c r="F31" s="433"/>
      <c r="G31" s="144"/>
      <c r="H31" s="144"/>
      <c r="I31" s="144"/>
      <c r="J31" s="144"/>
      <c r="K31" s="144"/>
      <c r="L31" s="144"/>
      <c r="M31" s="434"/>
      <c r="N31" s="434"/>
      <c r="O31">
        <f t="shared" si="1"/>
        <v>0</v>
      </c>
      <c r="P31">
        <f t="shared" si="2"/>
        <v>0</v>
      </c>
      <c r="Q31">
        <f t="shared" si="3"/>
        <v>0</v>
      </c>
    </row>
    <row r="32" spans="1:17" ht="29.1" customHeight="1">
      <c r="A32" s="187">
        <v>27</v>
      </c>
      <c r="B32" s="430"/>
      <c r="C32" s="431"/>
      <c r="D32" s="143"/>
      <c r="E32" s="432"/>
      <c r="F32" s="433"/>
      <c r="G32" s="144"/>
      <c r="H32" s="144"/>
      <c r="I32" s="144"/>
      <c r="J32" s="144"/>
      <c r="K32" s="144"/>
      <c r="L32" s="144"/>
      <c r="M32" s="434"/>
      <c r="N32" s="434"/>
      <c r="O32">
        <f t="shared" si="1"/>
        <v>0</v>
      </c>
      <c r="P32">
        <f t="shared" si="2"/>
        <v>0</v>
      </c>
      <c r="Q32">
        <f t="shared" si="3"/>
        <v>0</v>
      </c>
    </row>
    <row r="33" spans="1:17" ht="29.1" customHeight="1">
      <c r="A33" s="187">
        <v>28</v>
      </c>
      <c r="B33" s="430"/>
      <c r="C33" s="431"/>
      <c r="D33" s="143"/>
      <c r="E33" s="432"/>
      <c r="F33" s="433"/>
      <c r="G33" s="144"/>
      <c r="H33" s="144"/>
      <c r="I33" s="144"/>
      <c r="J33" s="144"/>
      <c r="K33" s="144"/>
      <c r="L33" s="144"/>
      <c r="M33" s="434"/>
      <c r="N33" s="434"/>
      <c r="O33">
        <f t="shared" si="1"/>
        <v>0</v>
      </c>
      <c r="P33">
        <f t="shared" si="2"/>
        <v>0</v>
      </c>
      <c r="Q33">
        <f t="shared" si="3"/>
        <v>0</v>
      </c>
    </row>
    <row r="34" spans="1:17" ht="29.1" customHeight="1">
      <c r="A34" s="187">
        <v>29</v>
      </c>
      <c r="B34" s="430"/>
      <c r="C34" s="431"/>
      <c r="D34" s="143"/>
      <c r="E34" s="432"/>
      <c r="F34" s="433"/>
      <c r="G34" s="144"/>
      <c r="H34" s="144"/>
      <c r="I34" s="144"/>
      <c r="J34" s="144"/>
      <c r="K34" s="144"/>
      <c r="L34" s="144"/>
      <c r="M34" s="434"/>
      <c r="N34" s="434"/>
      <c r="O34">
        <f t="shared" si="1"/>
        <v>0</v>
      </c>
      <c r="P34">
        <f t="shared" si="2"/>
        <v>0</v>
      </c>
      <c r="Q34">
        <f t="shared" si="3"/>
        <v>0</v>
      </c>
    </row>
    <row r="35" spans="1:17" ht="29.1" customHeight="1">
      <c r="A35" s="187">
        <v>30</v>
      </c>
      <c r="B35" s="430"/>
      <c r="C35" s="431"/>
      <c r="D35" s="143"/>
      <c r="E35" s="432"/>
      <c r="F35" s="433"/>
      <c r="G35" s="144"/>
      <c r="H35" s="144"/>
      <c r="I35" s="144"/>
      <c r="J35" s="144"/>
      <c r="K35" s="144"/>
      <c r="L35" s="144"/>
      <c r="M35" s="434"/>
      <c r="N35" s="434"/>
      <c r="O35">
        <f t="shared" si="1"/>
        <v>0</v>
      </c>
      <c r="P35">
        <f t="shared" si="2"/>
        <v>0</v>
      </c>
      <c r="Q35">
        <f t="shared" si="3"/>
        <v>0</v>
      </c>
    </row>
    <row r="36" spans="1:17" ht="19.5" thickBot="1"/>
    <row r="37" spans="1:17" ht="18" customHeight="1" thickBot="1">
      <c r="A37" s="439" t="s">
        <v>40</v>
      </c>
      <c r="B37" s="440"/>
      <c r="C37" s="440"/>
      <c r="D37" s="440"/>
      <c r="E37" s="440"/>
      <c r="F37" s="440"/>
      <c r="G37" s="441"/>
      <c r="H37" s="427" t="s">
        <v>36</v>
      </c>
      <c r="I37" s="428"/>
      <c r="J37" s="428"/>
      <c r="K37" s="428"/>
      <c r="L37" s="428"/>
      <c r="M37" s="428"/>
      <c r="N37" s="429"/>
    </row>
    <row r="38" spans="1:17" ht="18" customHeight="1">
      <c r="A38" s="32"/>
      <c r="B38" s="28" t="str">
        <f>G5</f>
        <v/>
      </c>
      <c r="C38" s="28" t="str">
        <f t="shared" ref="C38:G38" si="4">H5</f>
        <v/>
      </c>
      <c r="D38" s="28" t="str">
        <f t="shared" si="4"/>
        <v/>
      </c>
      <c r="E38" s="28" t="str">
        <f t="shared" si="4"/>
        <v/>
      </c>
      <c r="F38" s="28" t="str">
        <f t="shared" si="4"/>
        <v/>
      </c>
      <c r="G38" s="42" t="str">
        <f t="shared" si="4"/>
        <v/>
      </c>
      <c r="H38" s="39"/>
      <c r="I38" s="37" t="s">
        <v>18</v>
      </c>
      <c r="J38" s="37" t="s">
        <v>19</v>
      </c>
      <c r="K38" s="37" t="s">
        <v>20</v>
      </c>
      <c r="L38" s="37" t="s">
        <v>21</v>
      </c>
      <c r="M38" s="37" t="s">
        <v>22</v>
      </c>
      <c r="N38" s="38" t="s">
        <v>23</v>
      </c>
    </row>
    <row r="39" spans="1:17" ht="18" customHeight="1">
      <c r="A39" s="40" t="s">
        <v>16</v>
      </c>
      <c r="B39" s="6">
        <f>COUNTIFS(G6:G35, "〇", E6:E35, "大人")</f>
        <v>0</v>
      </c>
      <c r="C39" s="6">
        <f>COUNTIFS(H6:H35, "〇", E6:E35, "大人")</f>
        <v>0</v>
      </c>
      <c r="D39" s="6">
        <f>COUNTIFS(I6:I35, "〇", E6:E35, "大人")</f>
        <v>0</v>
      </c>
      <c r="E39" s="6">
        <f>COUNTIFS(J6:J35, "〇", E6:E35, "大人")</f>
        <v>0</v>
      </c>
      <c r="F39" s="6">
        <f>COUNTIFS(K6:K35, "〇", E6:E35, "大人")</f>
        <v>0</v>
      </c>
      <c r="G39" s="23">
        <f>COUNTIFS(L6:L35, "〇", E6:E35, "大人")</f>
        <v>0</v>
      </c>
      <c r="H39" s="40" t="s">
        <v>16</v>
      </c>
      <c r="I39" s="6">
        <f>COUNTIF(P6:P35,1)</f>
        <v>0</v>
      </c>
      <c r="J39" s="6">
        <f>COUNTIF(P6:P35,2)</f>
        <v>0</v>
      </c>
      <c r="K39" s="6">
        <f>COUNTIF(P6:P35,3)</f>
        <v>0</v>
      </c>
      <c r="L39" s="6">
        <f>COUNTIF(P6:P35,4)</f>
        <v>0</v>
      </c>
      <c r="M39" s="6">
        <f>COUNTIF(P6:P35,5)</f>
        <v>0</v>
      </c>
      <c r="N39" s="23">
        <f>COUNTIF(P6:P35,6)</f>
        <v>0</v>
      </c>
    </row>
    <row r="40" spans="1:17" ht="18" customHeight="1" thickBot="1">
      <c r="A40" s="41" t="s">
        <v>15</v>
      </c>
      <c r="B40" s="25">
        <f>COUNTIFS(G6:G35, "〇", E6:E35, "学生")</f>
        <v>0</v>
      </c>
      <c r="C40" s="25">
        <f>COUNTIFS(H6:H35, "〇", E6:E35, "学生")</f>
        <v>0</v>
      </c>
      <c r="D40" s="25">
        <f>COUNTIFS(I6:I35, "〇", E6:E35, "学生")</f>
        <v>0</v>
      </c>
      <c r="E40" s="25">
        <f>COUNTIFS(J6:J35, "〇", E6:E35, "学生")</f>
        <v>0</v>
      </c>
      <c r="F40" s="25">
        <f>COUNTIFS(K6:K35, "〇", E6:E35, "学生")</f>
        <v>0</v>
      </c>
      <c r="G40" s="26">
        <f>COUNTIFS(L6:L35, "〇", E6:E35, "学生")</f>
        <v>0</v>
      </c>
      <c r="H40" s="41" t="s">
        <v>15</v>
      </c>
      <c r="I40" s="25">
        <f>COUNTIF(Q6:Q35,1)</f>
        <v>0</v>
      </c>
      <c r="J40" s="25">
        <f>COUNTIF(Q6:Q35,2)</f>
        <v>0</v>
      </c>
      <c r="K40" s="25">
        <f>COUNTIF(Q6:Q35,3)</f>
        <v>0</v>
      </c>
      <c r="L40" s="25">
        <f>COUNTIF(Q6:Q35,4)</f>
        <v>0</v>
      </c>
      <c r="M40" s="25">
        <f>COUNTIF(Q6:Q35,5)</f>
        <v>0</v>
      </c>
      <c r="N40" s="26">
        <f>COUNTIF(Q6:Q35,6)</f>
        <v>0</v>
      </c>
    </row>
  </sheetData>
  <sheetProtection sheet="1" objects="1" scenarios="1"/>
  <mergeCells count="100">
    <mergeCell ref="B5:C5"/>
    <mergeCell ref="E5:F5"/>
    <mergeCell ref="M5:N5"/>
    <mergeCell ref="A1:C3"/>
    <mergeCell ref="D1:E1"/>
    <mergeCell ref="G1:N1"/>
    <mergeCell ref="D2:E3"/>
    <mergeCell ref="F2:F3"/>
    <mergeCell ref="B6:C6"/>
    <mergeCell ref="E6:F6"/>
    <mergeCell ref="M6:N6"/>
    <mergeCell ref="B7:C7"/>
    <mergeCell ref="E7:F7"/>
    <mergeCell ref="M7:N7"/>
    <mergeCell ref="B8:C8"/>
    <mergeCell ref="E8:F8"/>
    <mergeCell ref="M8:N8"/>
    <mergeCell ref="B9:C9"/>
    <mergeCell ref="E9:F9"/>
    <mergeCell ref="M9:N9"/>
    <mergeCell ref="B10:C10"/>
    <mergeCell ref="E10:F10"/>
    <mergeCell ref="M10:N10"/>
    <mergeCell ref="B11:C11"/>
    <mergeCell ref="E11:F11"/>
    <mergeCell ref="M11:N11"/>
    <mergeCell ref="B12:C12"/>
    <mergeCell ref="E12:F12"/>
    <mergeCell ref="M12:N12"/>
    <mergeCell ref="B13:C13"/>
    <mergeCell ref="E13:F13"/>
    <mergeCell ref="M13:N13"/>
    <mergeCell ref="B14:C14"/>
    <mergeCell ref="E14:F14"/>
    <mergeCell ref="M14:N14"/>
    <mergeCell ref="B15:C15"/>
    <mergeCell ref="E15:F15"/>
    <mergeCell ref="M15:N15"/>
    <mergeCell ref="B16:C16"/>
    <mergeCell ref="E16:F16"/>
    <mergeCell ref="M16:N16"/>
    <mergeCell ref="B17:C17"/>
    <mergeCell ref="E17:F17"/>
    <mergeCell ref="M17:N17"/>
    <mergeCell ref="B18:C18"/>
    <mergeCell ref="E18:F18"/>
    <mergeCell ref="M18:N18"/>
    <mergeCell ref="B19:C19"/>
    <mergeCell ref="E19:F19"/>
    <mergeCell ref="M19:N19"/>
    <mergeCell ref="B20:C20"/>
    <mergeCell ref="E20:F20"/>
    <mergeCell ref="M20:N20"/>
    <mergeCell ref="B21:C21"/>
    <mergeCell ref="E21:F21"/>
    <mergeCell ref="M21:N21"/>
    <mergeCell ref="B22:C22"/>
    <mergeCell ref="E22:F22"/>
    <mergeCell ref="M22:N22"/>
    <mergeCell ref="B23:C23"/>
    <mergeCell ref="E23:F23"/>
    <mergeCell ref="M23:N23"/>
    <mergeCell ref="B24:C24"/>
    <mergeCell ref="E24:F24"/>
    <mergeCell ref="M24:N24"/>
    <mergeCell ref="B25:C25"/>
    <mergeCell ref="E25:F25"/>
    <mergeCell ref="M25:N25"/>
    <mergeCell ref="B26:C26"/>
    <mergeCell ref="E26:F26"/>
    <mergeCell ref="M26:N26"/>
    <mergeCell ref="B27:C27"/>
    <mergeCell ref="E27:F27"/>
    <mergeCell ref="M27:N27"/>
    <mergeCell ref="B28:C28"/>
    <mergeCell ref="E28:F28"/>
    <mergeCell ref="M28:N28"/>
    <mergeCell ref="B29:C29"/>
    <mergeCell ref="E29:F29"/>
    <mergeCell ref="M29:N29"/>
    <mergeCell ref="B30:C30"/>
    <mergeCell ref="E30:F30"/>
    <mergeCell ref="M30:N30"/>
    <mergeCell ref="B31:C31"/>
    <mergeCell ref="E31:F31"/>
    <mergeCell ref="M31:N31"/>
    <mergeCell ref="B32:C32"/>
    <mergeCell ref="E32:F32"/>
    <mergeCell ref="M32:N32"/>
    <mergeCell ref="B33:C33"/>
    <mergeCell ref="E33:F33"/>
    <mergeCell ref="M33:N33"/>
    <mergeCell ref="A37:G37"/>
    <mergeCell ref="H37:N37"/>
    <mergeCell ref="B34:C34"/>
    <mergeCell ref="E34:F34"/>
    <mergeCell ref="M34:N34"/>
    <mergeCell ref="B35:C35"/>
    <mergeCell ref="E35:F35"/>
    <mergeCell ref="M35:N35"/>
  </mergeCells>
  <phoneticPr fontId="1"/>
  <conditionalFormatting sqref="G1">
    <cfRule type="containsBlanks" dxfId="9" priority="2">
      <formula>LEN(TRIM(G1))=0</formula>
    </cfRule>
  </conditionalFormatting>
  <conditionalFormatting sqref="H2 J2:J3 L2:L3">
    <cfRule type="containsBlanks" dxfId="8" priority="1">
      <formula>LEN(TRIM(H2))=0</formula>
    </cfRule>
  </conditionalFormatting>
  <dataValidations count="2">
    <dataValidation type="list" allowBlank="1" showInputMessage="1" showErrorMessage="1" sqref="E6:F35" xr:uid="{D13E721E-D34D-42BE-91E5-FC4BBA9B470E}">
      <formula1>"大人,学生"</formula1>
    </dataValidation>
    <dataValidation type="list" allowBlank="1" showInputMessage="1" showErrorMessage="1" sqref="G6:L35" xr:uid="{4D4A1462-BF42-4324-9B6B-AE4D3E1EEFD7}">
      <formula1>$R$2</formula1>
    </dataValidation>
  </dataValidations>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1C428-D053-4928-9CE8-99A2408627A7}">
  <sheetPr>
    <tabColor theme="9"/>
  </sheetPr>
  <dimension ref="A2:Z56"/>
  <sheetViews>
    <sheetView view="pageBreakPreview" topLeftCell="A2" zoomScaleNormal="100" zoomScaleSheetLayoutView="100" workbookViewId="0">
      <pane ySplit="5" topLeftCell="A7" activePane="bottomLeft" state="frozen"/>
      <selection activeCell="A2" sqref="A2"/>
      <selection pane="bottomLeft" activeCell="E10" sqref="E10"/>
    </sheetView>
  </sheetViews>
  <sheetFormatPr defaultRowHeight="18.75"/>
  <cols>
    <col min="1" max="1" width="7.625" customWidth="1"/>
    <col min="2" max="4" width="10.625" customWidth="1"/>
    <col min="5" max="12" width="10.125" customWidth="1"/>
    <col min="13" max="14" width="9.125" customWidth="1"/>
    <col min="15" max="28" width="9" customWidth="1"/>
  </cols>
  <sheetData>
    <row r="2" spans="1:26" ht="34.5" customHeight="1">
      <c r="A2" s="454" t="s">
        <v>185</v>
      </c>
      <c r="B2" s="455"/>
      <c r="C2" s="456"/>
      <c r="D2" s="421" t="s">
        <v>0</v>
      </c>
      <c r="E2" s="421"/>
      <c r="F2" s="9" t="s">
        <v>2</v>
      </c>
      <c r="G2" s="463"/>
      <c r="H2" s="464"/>
      <c r="I2" s="464"/>
      <c r="J2" s="464"/>
      <c r="K2" s="464"/>
      <c r="L2" s="464"/>
      <c r="M2" s="464"/>
      <c r="N2" s="465"/>
    </row>
    <row r="3" spans="1:26" ht="24.95" customHeight="1">
      <c r="A3" s="457"/>
      <c r="B3" s="458"/>
      <c r="C3" s="459"/>
      <c r="D3" s="466" t="s">
        <v>11</v>
      </c>
      <c r="E3" s="466"/>
      <c r="F3" s="426" t="s">
        <v>3</v>
      </c>
      <c r="G3" s="17" t="s">
        <v>1</v>
      </c>
      <c r="H3" s="140"/>
      <c r="I3" s="18" t="s">
        <v>7</v>
      </c>
      <c r="J3" s="140"/>
      <c r="K3" s="19" t="s">
        <v>4</v>
      </c>
      <c r="L3" s="142"/>
      <c r="M3" s="19" t="s">
        <v>5</v>
      </c>
      <c r="N3" s="20" t="str">
        <f>IF(OR(H3=0,J3=0,L3=0),"",DATE(H3+2018,J3,L3))</f>
        <v/>
      </c>
      <c r="Q3" t="s">
        <v>24</v>
      </c>
    </row>
    <row r="4" spans="1:26" ht="25.5" customHeight="1">
      <c r="A4" s="460"/>
      <c r="B4" s="461"/>
      <c r="C4" s="462"/>
      <c r="D4" s="466"/>
      <c r="E4" s="466"/>
      <c r="F4" s="426"/>
      <c r="G4" s="12"/>
      <c r="H4" s="13"/>
      <c r="I4" s="13" t="s">
        <v>6</v>
      </c>
      <c r="J4" s="141"/>
      <c r="K4" s="13" t="s">
        <v>4</v>
      </c>
      <c r="L4" s="141"/>
      <c r="M4" s="13" t="s">
        <v>5</v>
      </c>
      <c r="N4" s="21" t="str">
        <f>IF(OR(H3=0,J4=0,L4=0),"",DATE(H3+2018,J4,L4))</f>
        <v/>
      </c>
      <c r="Q4" t="s">
        <v>25</v>
      </c>
    </row>
    <row r="5" spans="1:26">
      <c r="A5" s="1"/>
      <c r="B5" s="1"/>
      <c r="C5" s="1"/>
      <c r="D5" s="1"/>
      <c r="E5" s="1"/>
      <c r="F5" s="1"/>
      <c r="G5" s="3"/>
      <c r="H5" s="3"/>
      <c r="I5" s="3"/>
      <c r="J5" s="3"/>
      <c r="K5" s="3"/>
      <c r="L5" s="3"/>
      <c r="M5" s="4"/>
      <c r="N5" s="3"/>
      <c r="Q5" t="s">
        <v>26</v>
      </c>
      <c r="S5" s="437" t="s">
        <v>37</v>
      </c>
      <c r="T5" s="437"/>
      <c r="U5" s="437"/>
      <c r="V5" s="437"/>
      <c r="W5" s="437"/>
      <c r="X5" s="437"/>
      <c r="Y5" s="437"/>
      <c r="Z5" s="437"/>
    </row>
    <row r="6" spans="1:26">
      <c r="A6" s="187" t="s">
        <v>8</v>
      </c>
      <c r="B6" s="435" t="s">
        <v>9</v>
      </c>
      <c r="C6" s="436"/>
      <c r="D6" s="187" t="s">
        <v>13</v>
      </c>
      <c r="E6" s="187" t="s">
        <v>14</v>
      </c>
      <c r="F6" s="15" t="str">
        <f>IF(COLUMN(F6)-COLUMN($F$6)+DATE($H$3+2018,$J$3,$L$3)&lt;=DATE($H$3+2018,$J$4,$L$4-1), COLUMN(F6)-COLUMN($F$6)+DATE($H$3+2018,$J$3,$L$3), "")</f>
        <v/>
      </c>
      <c r="G6" s="15" t="str">
        <f>IF(COLUMN(G6)-COLUMN($F$6)+DATE($H$3+2018,$J$3,$L$3)&lt;=DATE($H$3+2018,$J$4,$L$4-1), COLUMN(G6)-COLUMN($F$6)+DATE($H$3+2018,$J$3,$L$3), "")</f>
        <v/>
      </c>
      <c r="H6" s="15" t="str">
        <f>IF(COLUMN(H6)-COLUMN($F$6)+DATE($H$3+2018,$J$3,$L$3)&lt;=DATE($H$3+2018,$J$4,$L$4-1), COLUMN(H6)-COLUMN($F$6)+DATE($H$3+2018,$J$3,$L$3), "")</f>
        <v/>
      </c>
      <c r="I6" s="15" t="str">
        <f>IF(COLUMN(I6)-COLUMN($F$6)+DATE($H$3+2018,$J$3,$L$3)&lt;=DATE($H$3+2018,$J$4,$L$4-1), COLUMN(I6)-COLUMN($F$6)+DATE($H$3+2018,$J$3,$L$3), "")</f>
        <v/>
      </c>
      <c r="J6" s="15" t="str">
        <f>IF(COLUMN(J6)-COLUMN($F$6)+DATE($H$3+2018,$J$3,$L$3)&lt;=DATE($H$3+2018,$J$4,$L$4-1), COLUMN(J6)-COLUMN($F$6)+DATE($H$3+2018,$J$3,$L$3), "")</f>
        <v/>
      </c>
      <c r="K6" s="15" t="str">
        <f>IF(COLUMN(K6)-COLUMN($F$6)+DATE($H$3+2018,$J$3,$L$3)&lt;=DATE($H$3+2018,$J$4,$L$4), COLUMN(K6)-COLUMN($F$6)+DATE($H$3+2018,$J$3,$L$3), "")</f>
        <v/>
      </c>
      <c r="L6" s="15" t="str">
        <f>IF(COLUMN(L6)-COLUMN($F$6)+DATE($H$3+2018,$J$3,$L$3)&lt;=DATE($H$3+2018,$J$4,$L$4), COLUMN(L6)-COLUMN($F$6)+DATE($H$3+2018,$J$3,$L$3), "")</f>
        <v/>
      </c>
      <c r="M6" s="437" t="s">
        <v>10</v>
      </c>
      <c r="N6" s="437"/>
      <c r="Q6" t="s">
        <v>27</v>
      </c>
      <c r="S6" s="6"/>
      <c r="T6" s="15" t="str">
        <f t="shared" ref="T6:Z6" si="0">F6</f>
        <v/>
      </c>
      <c r="U6" s="15" t="str">
        <f t="shared" si="0"/>
        <v/>
      </c>
      <c r="V6" s="15" t="str">
        <f t="shared" si="0"/>
        <v/>
      </c>
      <c r="W6" s="15" t="str">
        <f t="shared" si="0"/>
        <v/>
      </c>
      <c r="X6" s="15" t="str">
        <f t="shared" si="0"/>
        <v/>
      </c>
      <c r="Y6" s="66" t="str">
        <f t="shared" si="0"/>
        <v/>
      </c>
      <c r="Z6" s="66" t="str">
        <f t="shared" si="0"/>
        <v/>
      </c>
    </row>
    <row r="7" spans="1:26" ht="29.1" customHeight="1">
      <c r="A7" s="187">
        <v>1</v>
      </c>
      <c r="B7" s="430"/>
      <c r="C7" s="431"/>
      <c r="D7" s="143"/>
      <c r="E7" s="144"/>
      <c r="F7" s="144"/>
      <c r="G7" s="144"/>
      <c r="H7" s="144"/>
      <c r="I7" s="144"/>
      <c r="J7" s="144"/>
      <c r="K7" s="144"/>
      <c r="L7" s="144"/>
      <c r="M7" s="434"/>
      <c r="N7" s="434"/>
      <c r="Q7" t="s">
        <v>28</v>
      </c>
      <c r="S7" s="67" t="s">
        <v>29</v>
      </c>
      <c r="T7" s="6">
        <f>COUNTIFS(F7:F56, "〇", E7:E56, "年少未満")</f>
        <v>0</v>
      </c>
      <c r="U7" s="6">
        <f>COUNTIFS(G7:G56, "〇", E7:E56, "年少未満")</f>
        <v>0</v>
      </c>
      <c r="V7" s="6">
        <f>COUNTIFS(H7:H56, "〇", E7:E56, "年少未満")</f>
        <v>0</v>
      </c>
      <c r="W7" s="6">
        <f>COUNTIFS(I7:I56, "〇", E7:E56, "年少未満")</f>
        <v>0</v>
      </c>
      <c r="X7" s="6">
        <f>COUNTIFS(J7:J56, "〇", E7:E56, "年少未満")</f>
        <v>0</v>
      </c>
      <c r="Y7" s="6">
        <f>COUNTIFS(K7:K56, "〇", E7:E56, "年少未満")</f>
        <v>0</v>
      </c>
      <c r="Z7" s="9">
        <f>COUNTIFS(L7:L56, "〇", E7:E56, "年少未満")</f>
        <v>0</v>
      </c>
    </row>
    <row r="8" spans="1:26" ht="29.1" customHeight="1">
      <c r="A8" s="187">
        <v>2</v>
      </c>
      <c r="B8" s="430"/>
      <c r="C8" s="431"/>
      <c r="D8" s="143"/>
      <c r="E8" s="144"/>
      <c r="F8" s="144"/>
      <c r="G8" s="144"/>
      <c r="H8" s="144"/>
      <c r="I8" s="144"/>
      <c r="J8" s="144"/>
      <c r="K8" s="144"/>
      <c r="L8" s="144"/>
      <c r="M8" s="434"/>
      <c r="N8" s="434"/>
      <c r="Q8" t="s">
        <v>15</v>
      </c>
      <c r="S8" s="68" t="s">
        <v>25</v>
      </c>
      <c r="T8" s="6">
        <f>COUNTIFS(F7:F56, "〇", E7:E56, "年少～年長")</f>
        <v>0</v>
      </c>
      <c r="U8" s="6">
        <f>COUNTIFS(G7:G56, "〇", E7:E56, "年少～年長")</f>
        <v>0</v>
      </c>
      <c r="V8" s="6">
        <f>COUNTIFS(H7:H56, "〇", E7:E56, "年少～年長")</f>
        <v>0</v>
      </c>
      <c r="W8" s="6">
        <f>COUNTIFS(I7:I56, "〇", E7:E56, "年少～年長")</f>
        <v>0</v>
      </c>
      <c r="X8" s="6">
        <f>COUNTIFS(J7:J56, "〇", E7:E56, "年少～年長")</f>
        <v>0</v>
      </c>
      <c r="Y8" s="6">
        <f>COUNTIFS(K7:K56, "〇", E7:E56, "年少～年長")</f>
        <v>0</v>
      </c>
      <c r="Z8" s="9">
        <f>COUNTIFS(L7:L56, "〇", E7:E56, "年少～年長")</f>
        <v>0</v>
      </c>
    </row>
    <row r="9" spans="1:26" ht="29.1" customHeight="1">
      <c r="A9" s="187">
        <v>3</v>
      </c>
      <c r="B9" s="430"/>
      <c r="C9" s="431"/>
      <c r="D9" s="143"/>
      <c r="E9" s="144"/>
      <c r="F9" s="144"/>
      <c r="G9" s="144"/>
      <c r="H9" s="144"/>
      <c r="I9" s="144"/>
      <c r="J9" s="144"/>
      <c r="K9" s="144"/>
      <c r="L9" s="144"/>
      <c r="M9" s="434"/>
      <c r="N9" s="434"/>
      <c r="Q9" t="s">
        <v>16</v>
      </c>
      <c r="S9" s="67" t="s">
        <v>26</v>
      </c>
      <c r="T9" s="6">
        <f>COUNTIFS(F7:F56, "〇", E7:E56, "小学生")</f>
        <v>0</v>
      </c>
      <c r="U9" s="6">
        <f>COUNTIFS(G7:G56, "〇", E7:E56, "小学生")</f>
        <v>0</v>
      </c>
      <c r="V9" s="6">
        <f>COUNTIFS(H7:H56, "〇", E7:E56, "小学生")</f>
        <v>0</v>
      </c>
      <c r="W9" s="6">
        <f>COUNTIFS(I7:I56, "〇", E7:E56, "小学生")</f>
        <v>0</v>
      </c>
      <c r="X9" s="6">
        <f>COUNTIFS(J7:J56, "〇", E7:E56, "小学生")</f>
        <v>0</v>
      </c>
      <c r="Y9" s="6">
        <f>COUNTIFS(K7:K56, "〇", E7:E56, "小学生")</f>
        <v>0</v>
      </c>
      <c r="Z9" s="9">
        <f>COUNTIFS(L7:L56, "〇", E7:E56, "小学生")</f>
        <v>0</v>
      </c>
    </row>
    <row r="10" spans="1:26" ht="29.1" customHeight="1">
      <c r="A10" s="187">
        <v>4</v>
      </c>
      <c r="B10" s="430"/>
      <c r="C10" s="431"/>
      <c r="D10" s="143"/>
      <c r="E10" s="144"/>
      <c r="F10" s="144"/>
      <c r="G10" s="144"/>
      <c r="H10" s="144"/>
      <c r="I10" s="144"/>
      <c r="J10" s="144"/>
      <c r="K10" s="144"/>
      <c r="L10" s="144"/>
      <c r="M10" s="434"/>
      <c r="N10" s="434"/>
      <c r="S10" s="67" t="s">
        <v>27</v>
      </c>
      <c r="T10" s="6">
        <f>COUNTIFS(F7:F56, "〇", E7:E56, "中学生")</f>
        <v>0</v>
      </c>
      <c r="U10" s="6">
        <f>COUNTIFS(G7:G56, "〇", E7:E56, "中学生")</f>
        <v>0</v>
      </c>
      <c r="V10" s="6">
        <f>COUNTIFS(H7:H56, "〇", E7:E56, "中学生")</f>
        <v>0</v>
      </c>
      <c r="W10" s="6">
        <f>COUNTIFS(I7:I56, "〇", E7:E56, "中学生")</f>
        <v>0</v>
      </c>
      <c r="X10" s="6">
        <f>COUNTIFS(J7:J56, "〇", E7:E56, "中学生")</f>
        <v>0</v>
      </c>
      <c r="Y10" s="6">
        <f>COUNTIFS(K7:K56, "〇", E7:E56, "中学生")</f>
        <v>0</v>
      </c>
      <c r="Z10" s="9">
        <f>COUNTIFS(L7:L56, "〇", E7:E56, "中学生")</f>
        <v>0</v>
      </c>
    </row>
    <row r="11" spans="1:26" ht="29.1" customHeight="1">
      <c r="A11" s="187">
        <v>5</v>
      </c>
      <c r="B11" s="430"/>
      <c r="C11" s="431"/>
      <c r="D11" s="143"/>
      <c r="E11" s="144"/>
      <c r="F11" s="144"/>
      <c r="G11" s="144"/>
      <c r="H11" s="144"/>
      <c r="I11" s="144"/>
      <c r="J11" s="144"/>
      <c r="K11" s="144"/>
      <c r="L11" s="144"/>
      <c r="M11" s="434"/>
      <c r="N11" s="434"/>
      <c r="S11" s="67" t="s">
        <v>28</v>
      </c>
      <c r="T11" s="6">
        <f>COUNTIFS(F7:F56, "〇", E7:E56, "高校生")</f>
        <v>0</v>
      </c>
      <c r="U11" s="6">
        <f>COUNTIFS(G7:G56, "〇", E7:E56, "高校生")</f>
        <v>0</v>
      </c>
      <c r="V11" s="6">
        <f>COUNTIFS(H7:H56, "〇", E7:E56, "高校生")</f>
        <v>0</v>
      </c>
      <c r="W11" s="6">
        <f>COUNTIFS(I7:I56, "〇", E7:E56, "高校生")</f>
        <v>0</v>
      </c>
      <c r="X11" s="6">
        <f>COUNTIFS(J7:J56, "〇", E7:E56, "高校生")</f>
        <v>0</v>
      </c>
      <c r="Y11" s="6">
        <f>COUNTIFS(K7:K56, "〇", E7:E56, "高校生")</f>
        <v>0</v>
      </c>
      <c r="Z11" s="9">
        <f>COUNTIFS(L7:L56, "〇", E7:E56, "高校生")</f>
        <v>0</v>
      </c>
    </row>
    <row r="12" spans="1:26" ht="29.1" customHeight="1">
      <c r="A12" s="187">
        <v>6</v>
      </c>
      <c r="B12" s="430"/>
      <c r="C12" s="431"/>
      <c r="D12" s="143"/>
      <c r="E12" s="144"/>
      <c r="F12" s="144"/>
      <c r="G12" s="144"/>
      <c r="H12" s="144"/>
      <c r="I12" s="144"/>
      <c r="J12" s="144"/>
      <c r="K12" s="144"/>
      <c r="L12" s="144"/>
      <c r="M12" s="434"/>
      <c r="N12" s="434"/>
      <c r="S12" s="67" t="s">
        <v>15</v>
      </c>
      <c r="T12" s="6">
        <f>COUNTIFS(F7:F56, "〇", E7:E56, "学生")</f>
        <v>0</v>
      </c>
      <c r="U12" s="6">
        <f>COUNTIFS(G7:G56, "〇", E7:E56, "学生")</f>
        <v>0</v>
      </c>
      <c r="V12" s="6">
        <f>COUNTIFS(H7:H56, "〇", E7:E56, "学生")</f>
        <v>0</v>
      </c>
      <c r="W12" s="6">
        <f>COUNTIFS(I7:I56, "〇", E7:E56, "学生")</f>
        <v>0</v>
      </c>
      <c r="X12" s="6">
        <f>COUNTIFS(J7:J56, "〇", E7:E56, "学生")</f>
        <v>0</v>
      </c>
      <c r="Y12" s="6">
        <f>COUNTIFS(K7:K56, "〇", E7:E56, "学生")</f>
        <v>0</v>
      </c>
      <c r="Z12" s="9">
        <f>COUNTIFS(L7:L56, "〇", E7:E56, "学生")</f>
        <v>0</v>
      </c>
    </row>
    <row r="13" spans="1:26" ht="29.1" customHeight="1">
      <c r="A13" s="187">
        <v>7</v>
      </c>
      <c r="B13" s="430"/>
      <c r="C13" s="431"/>
      <c r="D13" s="143"/>
      <c r="E13" s="144"/>
      <c r="F13" s="144"/>
      <c r="G13" s="144"/>
      <c r="H13" s="144"/>
      <c r="I13" s="144"/>
      <c r="J13" s="144"/>
      <c r="K13" s="144"/>
      <c r="L13" s="144"/>
      <c r="M13" s="434"/>
      <c r="N13" s="434"/>
      <c r="S13" s="67" t="s">
        <v>16</v>
      </c>
      <c r="T13" s="6">
        <f>COUNTIFS(F7:F56, "〇", E7:E56, "大人")</f>
        <v>0</v>
      </c>
      <c r="U13" s="6">
        <f>COUNTIFS(G7:G56, "〇", E7:E56, "大人")</f>
        <v>0</v>
      </c>
      <c r="V13" s="6">
        <f>COUNTIFS(H7:H56, "〇", E7:E56, "大人")</f>
        <v>0</v>
      </c>
      <c r="W13" s="6">
        <f>COUNTIFS(I7:I56, "〇", E7:E56, "大人")</f>
        <v>0</v>
      </c>
      <c r="X13" s="6">
        <f>COUNTIFS(J7:J56, "〇", E7:E56, "大人")</f>
        <v>0</v>
      </c>
      <c r="Y13" s="6">
        <f>COUNTIFS(K7:K56, "〇", E7:E56, "大人")</f>
        <v>0</v>
      </c>
      <c r="Z13" s="9">
        <f>COUNTIFS(L7:L56, "〇", E7:E56, "大人")</f>
        <v>0</v>
      </c>
    </row>
    <row r="14" spans="1:26" ht="29.1" customHeight="1">
      <c r="A14" s="187">
        <v>8</v>
      </c>
      <c r="B14" s="430"/>
      <c r="C14" s="431"/>
      <c r="D14" s="143"/>
      <c r="E14" s="144"/>
      <c r="F14" s="144"/>
      <c r="G14" s="144"/>
      <c r="H14" s="144"/>
      <c r="I14" s="144"/>
      <c r="J14" s="144"/>
      <c r="K14" s="144"/>
      <c r="L14" s="144"/>
      <c r="M14" s="434"/>
      <c r="N14" s="434"/>
    </row>
    <row r="15" spans="1:26" ht="29.1" customHeight="1">
      <c r="A15" s="187">
        <v>9</v>
      </c>
      <c r="B15" s="430"/>
      <c r="C15" s="431"/>
      <c r="D15" s="143"/>
      <c r="E15" s="144"/>
      <c r="F15" s="144"/>
      <c r="G15" s="144"/>
      <c r="H15" s="144"/>
      <c r="I15" s="144"/>
      <c r="J15" s="144"/>
      <c r="K15" s="144"/>
      <c r="L15" s="144"/>
      <c r="M15" s="434"/>
      <c r="N15" s="434"/>
    </row>
    <row r="16" spans="1:26" ht="29.1" customHeight="1">
      <c r="A16" s="187">
        <v>10</v>
      </c>
      <c r="B16" s="430"/>
      <c r="C16" s="431"/>
      <c r="D16" s="143"/>
      <c r="E16" s="144"/>
      <c r="F16" s="144"/>
      <c r="G16" s="144"/>
      <c r="H16" s="144"/>
      <c r="I16" s="144"/>
      <c r="J16" s="144"/>
      <c r="K16" s="144"/>
      <c r="L16" s="144"/>
      <c r="M16" s="434"/>
      <c r="N16" s="434"/>
    </row>
    <row r="17" spans="1:14" ht="29.1" customHeight="1">
      <c r="A17" s="187">
        <v>11</v>
      </c>
      <c r="B17" s="430"/>
      <c r="C17" s="431"/>
      <c r="D17" s="143"/>
      <c r="E17" s="144"/>
      <c r="F17" s="144"/>
      <c r="G17" s="144"/>
      <c r="H17" s="144"/>
      <c r="I17" s="144"/>
      <c r="J17" s="144"/>
      <c r="K17" s="144"/>
      <c r="L17" s="144"/>
      <c r="M17" s="434"/>
      <c r="N17" s="434"/>
    </row>
    <row r="18" spans="1:14" ht="29.1" customHeight="1">
      <c r="A18" s="187">
        <v>12</v>
      </c>
      <c r="B18" s="430"/>
      <c r="C18" s="431"/>
      <c r="D18" s="143"/>
      <c r="E18" s="144"/>
      <c r="F18" s="144"/>
      <c r="G18" s="144"/>
      <c r="H18" s="144"/>
      <c r="I18" s="144"/>
      <c r="J18" s="144"/>
      <c r="K18" s="144"/>
      <c r="L18" s="144"/>
      <c r="M18" s="434"/>
      <c r="N18" s="434"/>
    </row>
    <row r="19" spans="1:14" ht="29.1" customHeight="1">
      <c r="A19" s="187">
        <v>13</v>
      </c>
      <c r="B19" s="430"/>
      <c r="C19" s="431"/>
      <c r="D19" s="143"/>
      <c r="E19" s="144"/>
      <c r="F19" s="144"/>
      <c r="G19" s="144"/>
      <c r="H19" s="144"/>
      <c r="I19" s="144"/>
      <c r="J19" s="144"/>
      <c r="K19" s="144"/>
      <c r="L19" s="144"/>
      <c r="M19" s="434"/>
      <c r="N19" s="434"/>
    </row>
    <row r="20" spans="1:14" ht="29.1" customHeight="1">
      <c r="A20" s="187">
        <v>14</v>
      </c>
      <c r="B20" s="430"/>
      <c r="C20" s="431"/>
      <c r="D20" s="143"/>
      <c r="E20" s="144"/>
      <c r="F20" s="144"/>
      <c r="G20" s="144"/>
      <c r="H20" s="144"/>
      <c r="I20" s="144"/>
      <c r="J20" s="144"/>
      <c r="K20" s="144"/>
      <c r="L20" s="144"/>
      <c r="M20" s="434"/>
      <c r="N20" s="434"/>
    </row>
    <row r="21" spans="1:14" ht="29.1" customHeight="1">
      <c r="A21" s="187">
        <v>15</v>
      </c>
      <c r="B21" s="430"/>
      <c r="C21" s="431"/>
      <c r="D21" s="143"/>
      <c r="E21" s="144"/>
      <c r="F21" s="144"/>
      <c r="G21" s="144"/>
      <c r="H21" s="144"/>
      <c r="I21" s="144"/>
      <c r="J21" s="144"/>
      <c r="K21" s="144"/>
      <c r="L21" s="144"/>
      <c r="M21" s="434"/>
      <c r="N21" s="434"/>
    </row>
    <row r="22" spans="1:14" ht="29.1" customHeight="1">
      <c r="A22" s="187">
        <v>16</v>
      </c>
      <c r="B22" s="430"/>
      <c r="C22" s="431"/>
      <c r="D22" s="143"/>
      <c r="E22" s="144"/>
      <c r="F22" s="144"/>
      <c r="G22" s="144"/>
      <c r="H22" s="144"/>
      <c r="I22" s="144"/>
      <c r="J22" s="144"/>
      <c r="K22" s="144"/>
      <c r="L22" s="144"/>
      <c r="M22" s="434"/>
      <c r="N22" s="434"/>
    </row>
    <row r="23" spans="1:14" ht="29.1" customHeight="1">
      <c r="A23" s="187">
        <v>17</v>
      </c>
      <c r="B23" s="430"/>
      <c r="C23" s="431"/>
      <c r="D23" s="143"/>
      <c r="E23" s="144"/>
      <c r="F23" s="144"/>
      <c r="G23" s="144"/>
      <c r="H23" s="144"/>
      <c r="I23" s="144"/>
      <c r="J23" s="144"/>
      <c r="K23" s="144"/>
      <c r="L23" s="144"/>
      <c r="M23" s="434"/>
      <c r="N23" s="434"/>
    </row>
    <row r="24" spans="1:14" ht="29.1" customHeight="1">
      <c r="A24" s="187">
        <v>18</v>
      </c>
      <c r="B24" s="430"/>
      <c r="C24" s="431"/>
      <c r="D24" s="143"/>
      <c r="E24" s="144"/>
      <c r="F24" s="144"/>
      <c r="G24" s="144"/>
      <c r="H24" s="144"/>
      <c r="I24" s="144"/>
      <c r="J24" s="144"/>
      <c r="K24" s="144"/>
      <c r="L24" s="144"/>
      <c r="M24" s="434"/>
      <c r="N24" s="434"/>
    </row>
    <row r="25" spans="1:14" ht="29.1" customHeight="1">
      <c r="A25" s="187">
        <v>19</v>
      </c>
      <c r="B25" s="430"/>
      <c r="C25" s="431"/>
      <c r="D25" s="143"/>
      <c r="E25" s="144"/>
      <c r="F25" s="144"/>
      <c r="G25" s="144"/>
      <c r="H25" s="144"/>
      <c r="I25" s="144"/>
      <c r="J25" s="144"/>
      <c r="K25" s="144"/>
      <c r="L25" s="144"/>
      <c r="M25" s="434"/>
      <c r="N25" s="434"/>
    </row>
    <row r="26" spans="1:14" ht="29.1" customHeight="1">
      <c r="A26" s="187">
        <v>20</v>
      </c>
      <c r="B26" s="430"/>
      <c r="C26" s="431"/>
      <c r="D26" s="143"/>
      <c r="E26" s="144"/>
      <c r="F26" s="144"/>
      <c r="G26" s="144"/>
      <c r="H26" s="144"/>
      <c r="I26" s="144"/>
      <c r="J26" s="144"/>
      <c r="K26" s="144"/>
      <c r="L26" s="144"/>
      <c r="M26" s="434"/>
      <c r="N26" s="434"/>
    </row>
    <row r="27" spans="1:14" ht="29.1" customHeight="1">
      <c r="A27" s="187">
        <v>21</v>
      </c>
      <c r="B27" s="430"/>
      <c r="C27" s="431"/>
      <c r="D27" s="143"/>
      <c r="E27" s="144"/>
      <c r="F27" s="144"/>
      <c r="G27" s="144"/>
      <c r="H27" s="144"/>
      <c r="I27" s="144"/>
      <c r="J27" s="144"/>
      <c r="K27" s="144"/>
      <c r="L27" s="144"/>
      <c r="M27" s="434"/>
      <c r="N27" s="434"/>
    </row>
    <row r="28" spans="1:14" ht="29.1" customHeight="1">
      <c r="A28" s="187">
        <v>22</v>
      </c>
      <c r="B28" s="430"/>
      <c r="C28" s="431"/>
      <c r="D28" s="143"/>
      <c r="E28" s="144"/>
      <c r="F28" s="144"/>
      <c r="G28" s="144"/>
      <c r="H28" s="144"/>
      <c r="I28" s="144"/>
      <c r="J28" s="144"/>
      <c r="K28" s="144"/>
      <c r="L28" s="144"/>
      <c r="M28" s="434"/>
      <c r="N28" s="434"/>
    </row>
    <row r="29" spans="1:14" ht="29.1" customHeight="1">
      <c r="A29" s="187">
        <v>23</v>
      </c>
      <c r="B29" s="430"/>
      <c r="C29" s="431"/>
      <c r="D29" s="143"/>
      <c r="E29" s="144"/>
      <c r="F29" s="144"/>
      <c r="G29" s="144"/>
      <c r="H29" s="144"/>
      <c r="I29" s="144"/>
      <c r="J29" s="144"/>
      <c r="K29" s="144"/>
      <c r="L29" s="144"/>
      <c r="M29" s="434"/>
      <c r="N29" s="434"/>
    </row>
    <row r="30" spans="1:14" ht="29.1" customHeight="1">
      <c r="A30" s="187">
        <v>24</v>
      </c>
      <c r="B30" s="430"/>
      <c r="C30" s="431"/>
      <c r="D30" s="143"/>
      <c r="E30" s="144"/>
      <c r="F30" s="144"/>
      <c r="G30" s="144"/>
      <c r="H30" s="144"/>
      <c r="I30" s="144"/>
      <c r="J30" s="144"/>
      <c r="K30" s="144"/>
      <c r="L30" s="144"/>
      <c r="M30" s="434"/>
      <c r="N30" s="434"/>
    </row>
    <row r="31" spans="1:14" ht="29.1" customHeight="1">
      <c r="A31" s="187">
        <v>25</v>
      </c>
      <c r="B31" s="430"/>
      <c r="C31" s="431"/>
      <c r="D31" s="143"/>
      <c r="E31" s="144"/>
      <c r="F31" s="144"/>
      <c r="G31" s="144"/>
      <c r="H31" s="144"/>
      <c r="I31" s="144"/>
      <c r="J31" s="144"/>
      <c r="K31" s="144"/>
      <c r="L31" s="144"/>
      <c r="M31" s="434"/>
      <c r="N31" s="434"/>
    </row>
    <row r="32" spans="1:14" ht="29.1" customHeight="1">
      <c r="A32" s="187">
        <v>26</v>
      </c>
      <c r="B32" s="430"/>
      <c r="C32" s="431"/>
      <c r="D32" s="143"/>
      <c r="E32" s="144"/>
      <c r="F32" s="144"/>
      <c r="G32" s="144"/>
      <c r="H32" s="144"/>
      <c r="I32" s="144"/>
      <c r="J32" s="144"/>
      <c r="K32" s="144"/>
      <c r="L32" s="144"/>
      <c r="M32" s="434"/>
      <c r="N32" s="434"/>
    </row>
    <row r="33" spans="1:21" ht="29.1" customHeight="1">
      <c r="A33" s="187">
        <v>27</v>
      </c>
      <c r="B33" s="430"/>
      <c r="C33" s="431"/>
      <c r="D33" s="143"/>
      <c r="E33" s="144"/>
      <c r="F33" s="144"/>
      <c r="G33" s="144"/>
      <c r="H33" s="144"/>
      <c r="I33" s="144"/>
      <c r="J33" s="144"/>
      <c r="K33" s="144"/>
      <c r="L33" s="144"/>
      <c r="M33" s="434"/>
      <c r="N33" s="434"/>
    </row>
    <row r="34" spans="1:21" ht="29.1" customHeight="1">
      <c r="A34" s="187">
        <v>28</v>
      </c>
      <c r="B34" s="430"/>
      <c r="C34" s="431"/>
      <c r="D34" s="143"/>
      <c r="E34" s="144"/>
      <c r="F34" s="144"/>
      <c r="G34" s="144"/>
      <c r="H34" s="144"/>
      <c r="I34" s="144"/>
      <c r="J34" s="144"/>
      <c r="K34" s="144"/>
      <c r="L34" s="144"/>
      <c r="M34" s="434"/>
      <c r="N34" s="434"/>
    </row>
    <row r="35" spans="1:21" ht="29.1" customHeight="1">
      <c r="A35" s="187">
        <v>29</v>
      </c>
      <c r="B35" s="430"/>
      <c r="C35" s="431"/>
      <c r="D35" s="143"/>
      <c r="E35" s="144"/>
      <c r="F35" s="144"/>
      <c r="G35" s="144"/>
      <c r="H35" s="144"/>
      <c r="I35" s="144"/>
      <c r="J35" s="144"/>
      <c r="K35" s="144"/>
      <c r="L35" s="144"/>
      <c r="M35" s="434"/>
      <c r="N35" s="434"/>
      <c r="P35" s="5" t="s">
        <v>30</v>
      </c>
      <c r="Q35" s="5" t="s">
        <v>31</v>
      </c>
      <c r="R35" s="5" t="s">
        <v>32</v>
      </c>
      <c r="S35" s="5" t="s">
        <v>33</v>
      </c>
      <c r="T35" s="5" t="s">
        <v>34</v>
      </c>
      <c r="U35" s="5" t="s">
        <v>35</v>
      </c>
    </row>
    <row r="36" spans="1:21" ht="29.1" customHeight="1">
      <c r="A36" s="187">
        <v>30</v>
      </c>
      <c r="B36" s="430"/>
      <c r="C36" s="431"/>
      <c r="D36" s="143"/>
      <c r="E36" s="144"/>
      <c r="F36" s="144"/>
      <c r="G36" s="144"/>
      <c r="H36" s="144"/>
      <c r="I36" s="144"/>
      <c r="J36" s="144"/>
      <c r="K36" s="144"/>
      <c r="L36" s="144"/>
      <c r="M36" s="434"/>
      <c r="N36" s="434"/>
      <c r="P36" s="5">
        <f t="shared" ref="P36:U36" si="1">COUNTIF(G7:G36,"〇")</f>
        <v>0</v>
      </c>
      <c r="Q36" s="5">
        <f t="shared" si="1"/>
        <v>0</v>
      </c>
      <c r="R36" s="5">
        <f t="shared" si="1"/>
        <v>0</v>
      </c>
      <c r="S36" s="5">
        <f t="shared" si="1"/>
        <v>0</v>
      </c>
      <c r="T36" s="5">
        <f t="shared" si="1"/>
        <v>0</v>
      </c>
      <c r="U36" s="5">
        <f t="shared" si="1"/>
        <v>0</v>
      </c>
    </row>
    <row r="37" spans="1:21" ht="29.1" customHeight="1">
      <c r="A37" s="187">
        <v>31</v>
      </c>
      <c r="B37" s="430"/>
      <c r="C37" s="431"/>
      <c r="D37" s="143"/>
      <c r="E37" s="144"/>
      <c r="F37" s="144"/>
      <c r="G37" s="144"/>
      <c r="H37" s="144"/>
      <c r="I37" s="144"/>
      <c r="J37" s="144"/>
      <c r="K37" s="144"/>
      <c r="L37" s="144"/>
      <c r="M37" s="434"/>
      <c r="N37" s="434"/>
    </row>
    <row r="38" spans="1:21" ht="29.1" customHeight="1">
      <c r="A38" s="187">
        <v>32</v>
      </c>
      <c r="B38" s="430"/>
      <c r="C38" s="431"/>
      <c r="D38" s="143"/>
      <c r="E38" s="144"/>
      <c r="F38" s="144"/>
      <c r="G38" s="144"/>
      <c r="H38" s="144"/>
      <c r="I38" s="144"/>
      <c r="J38" s="144"/>
      <c r="K38" s="144"/>
      <c r="L38" s="144"/>
      <c r="M38" s="434"/>
      <c r="N38" s="434"/>
    </row>
    <row r="39" spans="1:21" ht="29.1" customHeight="1">
      <c r="A39" s="187">
        <v>33</v>
      </c>
      <c r="B39" s="430"/>
      <c r="C39" s="431"/>
      <c r="D39" s="143"/>
      <c r="E39" s="144"/>
      <c r="F39" s="144"/>
      <c r="G39" s="144"/>
      <c r="H39" s="144"/>
      <c r="I39" s="144"/>
      <c r="J39" s="144"/>
      <c r="K39" s="144"/>
      <c r="L39" s="144"/>
      <c r="M39" s="434"/>
      <c r="N39" s="434"/>
    </row>
    <row r="40" spans="1:21" ht="29.1" customHeight="1">
      <c r="A40" s="187">
        <v>34</v>
      </c>
      <c r="B40" s="430"/>
      <c r="C40" s="431"/>
      <c r="D40" s="143"/>
      <c r="E40" s="144"/>
      <c r="F40" s="144"/>
      <c r="G40" s="144"/>
      <c r="H40" s="144"/>
      <c r="I40" s="144"/>
      <c r="J40" s="144"/>
      <c r="K40" s="144"/>
      <c r="L40" s="144"/>
      <c r="M40" s="434"/>
      <c r="N40" s="434"/>
    </row>
    <row r="41" spans="1:21" ht="29.1" customHeight="1">
      <c r="A41" s="187">
        <v>35</v>
      </c>
      <c r="B41" s="430"/>
      <c r="C41" s="431"/>
      <c r="D41" s="143"/>
      <c r="E41" s="144"/>
      <c r="F41" s="144"/>
      <c r="G41" s="144"/>
      <c r="H41" s="144"/>
      <c r="I41" s="144"/>
      <c r="J41" s="144"/>
      <c r="K41" s="144"/>
      <c r="L41" s="144"/>
      <c r="M41" s="434"/>
      <c r="N41" s="434"/>
    </row>
    <row r="42" spans="1:21" ht="29.1" customHeight="1">
      <c r="A42" s="187">
        <v>36</v>
      </c>
      <c r="B42" s="430"/>
      <c r="C42" s="431"/>
      <c r="D42" s="143"/>
      <c r="E42" s="144"/>
      <c r="F42" s="144"/>
      <c r="G42" s="144"/>
      <c r="H42" s="144"/>
      <c r="I42" s="144"/>
      <c r="J42" s="144"/>
      <c r="K42" s="144"/>
      <c r="L42" s="144"/>
      <c r="M42" s="434"/>
      <c r="N42" s="434"/>
    </row>
    <row r="43" spans="1:21" ht="29.1" customHeight="1">
      <c r="A43" s="187">
        <v>37</v>
      </c>
      <c r="B43" s="430"/>
      <c r="C43" s="431"/>
      <c r="D43" s="143"/>
      <c r="E43" s="144"/>
      <c r="F43" s="144"/>
      <c r="G43" s="144"/>
      <c r="H43" s="144"/>
      <c r="I43" s="144"/>
      <c r="J43" s="144"/>
      <c r="K43" s="144"/>
      <c r="L43" s="144"/>
      <c r="M43" s="434"/>
      <c r="N43" s="434"/>
    </row>
    <row r="44" spans="1:21" ht="29.1" customHeight="1">
      <c r="A44" s="187">
        <v>38</v>
      </c>
      <c r="B44" s="430"/>
      <c r="C44" s="431"/>
      <c r="D44" s="143"/>
      <c r="E44" s="144"/>
      <c r="F44" s="144"/>
      <c r="G44" s="144"/>
      <c r="H44" s="144"/>
      <c r="I44" s="144"/>
      <c r="J44" s="144"/>
      <c r="K44" s="144"/>
      <c r="L44" s="144"/>
      <c r="M44" s="434"/>
      <c r="N44" s="434"/>
    </row>
    <row r="45" spans="1:21" ht="29.1" customHeight="1">
      <c r="A45" s="187">
        <v>39</v>
      </c>
      <c r="B45" s="430"/>
      <c r="C45" s="431"/>
      <c r="D45" s="143"/>
      <c r="E45" s="144"/>
      <c r="F45" s="144"/>
      <c r="G45" s="144"/>
      <c r="H45" s="144"/>
      <c r="I45" s="144"/>
      <c r="J45" s="144"/>
      <c r="K45" s="144"/>
      <c r="L45" s="144"/>
      <c r="M45" s="434"/>
      <c r="N45" s="434"/>
    </row>
    <row r="46" spans="1:21" ht="29.1" customHeight="1">
      <c r="A46" s="187">
        <v>40</v>
      </c>
      <c r="B46" s="430"/>
      <c r="C46" s="431"/>
      <c r="D46" s="143"/>
      <c r="E46" s="144"/>
      <c r="F46" s="144"/>
      <c r="G46" s="144"/>
      <c r="H46" s="144"/>
      <c r="I46" s="144"/>
      <c r="J46" s="144"/>
      <c r="K46" s="144"/>
      <c r="L46" s="144"/>
      <c r="M46" s="434"/>
      <c r="N46" s="434"/>
    </row>
    <row r="47" spans="1:21" ht="29.1" customHeight="1">
      <c r="A47" s="187">
        <v>41</v>
      </c>
      <c r="B47" s="430"/>
      <c r="C47" s="431"/>
      <c r="D47" s="143"/>
      <c r="E47" s="144"/>
      <c r="F47" s="144"/>
      <c r="G47" s="144"/>
      <c r="H47" s="144"/>
      <c r="I47" s="144"/>
      <c r="J47" s="144"/>
      <c r="K47" s="144"/>
      <c r="L47" s="144"/>
      <c r="M47" s="434"/>
      <c r="N47" s="434"/>
    </row>
    <row r="48" spans="1:21" ht="29.1" customHeight="1">
      <c r="A48" s="187">
        <v>42</v>
      </c>
      <c r="B48" s="430"/>
      <c r="C48" s="431"/>
      <c r="D48" s="143"/>
      <c r="E48" s="144"/>
      <c r="F48" s="144"/>
      <c r="G48" s="144"/>
      <c r="H48" s="144"/>
      <c r="I48" s="144"/>
      <c r="J48" s="144"/>
      <c r="K48" s="144"/>
      <c r="L48" s="144"/>
      <c r="M48" s="434"/>
      <c r="N48" s="434"/>
    </row>
    <row r="49" spans="1:14" ht="29.1" customHeight="1">
      <c r="A49" s="187">
        <v>43</v>
      </c>
      <c r="B49" s="430"/>
      <c r="C49" s="431"/>
      <c r="D49" s="143"/>
      <c r="E49" s="144"/>
      <c r="F49" s="144"/>
      <c r="G49" s="144"/>
      <c r="H49" s="144"/>
      <c r="I49" s="144"/>
      <c r="J49" s="144"/>
      <c r="K49" s="144"/>
      <c r="L49" s="144"/>
      <c r="M49" s="434"/>
      <c r="N49" s="434"/>
    </row>
    <row r="50" spans="1:14" ht="29.1" customHeight="1">
      <c r="A50" s="187">
        <v>44</v>
      </c>
      <c r="B50" s="430"/>
      <c r="C50" s="431"/>
      <c r="D50" s="143"/>
      <c r="E50" s="144"/>
      <c r="F50" s="144"/>
      <c r="G50" s="144"/>
      <c r="H50" s="144"/>
      <c r="I50" s="144"/>
      <c r="J50" s="144"/>
      <c r="K50" s="144"/>
      <c r="L50" s="144"/>
      <c r="M50" s="434"/>
      <c r="N50" s="434"/>
    </row>
    <row r="51" spans="1:14" ht="29.1" customHeight="1">
      <c r="A51" s="187">
        <v>45</v>
      </c>
      <c r="B51" s="430"/>
      <c r="C51" s="431"/>
      <c r="D51" s="143"/>
      <c r="E51" s="144"/>
      <c r="F51" s="144"/>
      <c r="G51" s="144"/>
      <c r="H51" s="144"/>
      <c r="I51" s="144"/>
      <c r="J51" s="144"/>
      <c r="K51" s="144"/>
      <c r="L51" s="144"/>
      <c r="M51" s="434"/>
      <c r="N51" s="434"/>
    </row>
    <row r="52" spans="1:14" ht="29.1" customHeight="1">
      <c r="A52" s="187">
        <v>46</v>
      </c>
      <c r="B52" s="430"/>
      <c r="C52" s="431"/>
      <c r="D52" s="143"/>
      <c r="E52" s="144"/>
      <c r="F52" s="144"/>
      <c r="G52" s="144"/>
      <c r="H52" s="144"/>
      <c r="I52" s="144"/>
      <c r="J52" s="144"/>
      <c r="K52" s="144"/>
      <c r="L52" s="144"/>
      <c r="M52" s="434"/>
      <c r="N52" s="434"/>
    </row>
    <row r="53" spans="1:14" ht="29.1" customHeight="1">
      <c r="A53" s="187">
        <v>47</v>
      </c>
      <c r="B53" s="430"/>
      <c r="C53" s="431"/>
      <c r="D53" s="143"/>
      <c r="E53" s="144"/>
      <c r="F53" s="144"/>
      <c r="G53" s="144"/>
      <c r="H53" s="144"/>
      <c r="I53" s="144"/>
      <c r="J53" s="144"/>
      <c r="K53" s="144"/>
      <c r="L53" s="144"/>
      <c r="M53" s="434"/>
      <c r="N53" s="434"/>
    </row>
    <row r="54" spans="1:14" ht="29.1" customHeight="1">
      <c r="A54" s="187">
        <v>48</v>
      </c>
      <c r="B54" s="430"/>
      <c r="C54" s="431"/>
      <c r="D54" s="143"/>
      <c r="E54" s="144"/>
      <c r="F54" s="144"/>
      <c r="G54" s="144"/>
      <c r="H54" s="144"/>
      <c r="I54" s="144"/>
      <c r="J54" s="144"/>
      <c r="K54" s="144"/>
      <c r="L54" s="144"/>
      <c r="M54" s="434"/>
      <c r="N54" s="434"/>
    </row>
    <row r="55" spans="1:14" ht="29.1" customHeight="1">
      <c r="A55" s="187">
        <v>49</v>
      </c>
      <c r="B55" s="430"/>
      <c r="C55" s="431"/>
      <c r="D55" s="143"/>
      <c r="E55" s="144"/>
      <c r="F55" s="144"/>
      <c r="G55" s="144"/>
      <c r="H55" s="144"/>
      <c r="I55" s="144"/>
      <c r="J55" s="144"/>
      <c r="K55" s="144"/>
      <c r="L55" s="144"/>
      <c r="M55" s="434"/>
      <c r="N55" s="434"/>
    </row>
    <row r="56" spans="1:14" ht="29.1" customHeight="1">
      <c r="A56" s="187">
        <v>50</v>
      </c>
      <c r="B56" s="430"/>
      <c r="C56" s="431"/>
      <c r="D56" s="143"/>
      <c r="E56" s="144"/>
      <c r="F56" s="144"/>
      <c r="G56" s="144"/>
      <c r="H56" s="144"/>
      <c r="I56" s="144"/>
      <c r="J56" s="144"/>
      <c r="K56" s="144"/>
      <c r="L56" s="144"/>
      <c r="M56" s="434"/>
      <c r="N56" s="434"/>
    </row>
  </sheetData>
  <sheetProtection sheet="1" objects="1" scenarios="1"/>
  <mergeCells count="108">
    <mergeCell ref="B8:C8"/>
    <mergeCell ref="M8:N8"/>
    <mergeCell ref="B9:C9"/>
    <mergeCell ref="M9:N9"/>
    <mergeCell ref="B6:C6"/>
    <mergeCell ref="M6:N6"/>
    <mergeCell ref="B7:C7"/>
    <mergeCell ref="M7:N7"/>
    <mergeCell ref="A2:C4"/>
    <mergeCell ref="D2:E2"/>
    <mergeCell ref="G2:N2"/>
    <mergeCell ref="D3:E4"/>
    <mergeCell ref="F3:F4"/>
    <mergeCell ref="B14:C14"/>
    <mergeCell ref="M14:N14"/>
    <mergeCell ref="B15:C15"/>
    <mergeCell ref="M15:N15"/>
    <mergeCell ref="B12:C12"/>
    <mergeCell ref="M12:N12"/>
    <mergeCell ref="B13:C13"/>
    <mergeCell ref="M13:N13"/>
    <mergeCell ref="B10:C10"/>
    <mergeCell ref="M10:N10"/>
    <mergeCell ref="B11:C11"/>
    <mergeCell ref="M11:N11"/>
    <mergeCell ref="B20:C20"/>
    <mergeCell ref="M20:N20"/>
    <mergeCell ref="B21:C21"/>
    <mergeCell ref="M21:N21"/>
    <mergeCell ref="B18:C18"/>
    <mergeCell ref="M18:N18"/>
    <mergeCell ref="B19:C19"/>
    <mergeCell ref="M19:N19"/>
    <mergeCell ref="B16:C16"/>
    <mergeCell ref="M16:N16"/>
    <mergeCell ref="B17:C17"/>
    <mergeCell ref="M17:N17"/>
    <mergeCell ref="B26:C26"/>
    <mergeCell ref="M26:N26"/>
    <mergeCell ref="B27:C27"/>
    <mergeCell ref="M27:N27"/>
    <mergeCell ref="B24:C24"/>
    <mergeCell ref="M24:N24"/>
    <mergeCell ref="B25:C25"/>
    <mergeCell ref="M25:N25"/>
    <mergeCell ref="B22:C22"/>
    <mergeCell ref="M22:N22"/>
    <mergeCell ref="B23:C23"/>
    <mergeCell ref="M23:N23"/>
    <mergeCell ref="B32:C32"/>
    <mergeCell ref="M32:N32"/>
    <mergeCell ref="B33:C33"/>
    <mergeCell ref="M33:N33"/>
    <mergeCell ref="B30:C30"/>
    <mergeCell ref="M30:N30"/>
    <mergeCell ref="B31:C31"/>
    <mergeCell ref="M31:N31"/>
    <mergeCell ref="B28:C28"/>
    <mergeCell ref="M28:N28"/>
    <mergeCell ref="B29:C29"/>
    <mergeCell ref="M29:N29"/>
    <mergeCell ref="B38:C38"/>
    <mergeCell ref="M38:N38"/>
    <mergeCell ref="B39:C39"/>
    <mergeCell ref="M39:N39"/>
    <mergeCell ref="B36:C36"/>
    <mergeCell ref="M36:N36"/>
    <mergeCell ref="B37:C37"/>
    <mergeCell ref="M37:N37"/>
    <mergeCell ref="B34:C34"/>
    <mergeCell ref="M34:N34"/>
    <mergeCell ref="B35:C35"/>
    <mergeCell ref="M35:N35"/>
    <mergeCell ref="M44:N44"/>
    <mergeCell ref="B45:C45"/>
    <mergeCell ref="M45:N45"/>
    <mergeCell ref="B42:C42"/>
    <mergeCell ref="M42:N42"/>
    <mergeCell ref="B43:C43"/>
    <mergeCell ref="M43:N43"/>
    <mergeCell ref="B40:C40"/>
    <mergeCell ref="M40:N40"/>
    <mergeCell ref="B41:C41"/>
    <mergeCell ref="M41:N41"/>
    <mergeCell ref="S5:Z5"/>
    <mergeCell ref="B56:C56"/>
    <mergeCell ref="M56:N56"/>
    <mergeCell ref="B54:C54"/>
    <mergeCell ref="M54:N54"/>
    <mergeCell ref="B55:C55"/>
    <mergeCell ref="M55:N55"/>
    <mergeCell ref="B52:C52"/>
    <mergeCell ref="M52:N52"/>
    <mergeCell ref="B53:C53"/>
    <mergeCell ref="M53:N53"/>
    <mergeCell ref="B50:C50"/>
    <mergeCell ref="M50:N50"/>
    <mergeCell ref="B51:C51"/>
    <mergeCell ref="M51:N51"/>
    <mergeCell ref="B48:C48"/>
    <mergeCell ref="M48:N48"/>
    <mergeCell ref="B49:C49"/>
    <mergeCell ref="M49:N49"/>
    <mergeCell ref="B46:C46"/>
    <mergeCell ref="M46:N46"/>
    <mergeCell ref="B47:C47"/>
    <mergeCell ref="M47:N47"/>
    <mergeCell ref="B44:C44"/>
  </mergeCells>
  <phoneticPr fontId="1"/>
  <conditionalFormatting sqref="G2">
    <cfRule type="containsBlanks" dxfId="7" priority="2">
      <formula>LEN(TRIM(G2))=0</formula>
    </cfRule>
  </conditionalFormatting>
  <conditionalFormatting sqref="H3 J3:J4 L3:L4">
    <cfRule type="containsBlanks" dxfId="6" priority="1">
      <formula>LEN(TRIM(H3))=0</formula>
    </cfRule>
  </conditionalFormatting>
  <dataValidations count="2">
    <dataValidation type="list" allowBlank="1" showInputMessage="1" showErrorMessage="1" sqref="E7:E56" xr:uid="{6A4ED19A-C46F-46C5-9437-D572DDC0C5B8}">
      <formula1>$Q$3:$Q$9</formula1>
    </dataValidation>
    <dataValidation type="list" allowBlank="1" showInputMessage="1" showErrorMessage="1" sqref="F7:L56" xr:uid="{513FB81F-DF89-4C9D-A6D5-1E88361DFC5D}">
      <formula1>"〇"</formula1>
    </dataValidation>
  </dataValidations>
  <pageMargins left="0.7" right="0.7" top="0.75" bottom="0.75" header="0.3" footer="0.3"/>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AE1F-6651-4506-A8EF-BFB4C1E6EE92}">
  <sheetPr>
    <tabColor theme="9"/>
  </sheetPr>
  <dimension ref="A2:Z56"/>
  <sheetViews>
    <sheetView view="pageBreakPreview" zoomScale="68" zoomScaleNormal="100" zoomScaleSheetLayoutView="100" workbookViewId="0">
      <pane ySplit="6" topLeftCell="A7" activePane="bottomLeft" state="frozen"/>
      <selection pane="bottomLeft" activeCell="B10" sqref="B10:C10"/>
    </sheetView>
  </sheetViews>
  <sheetFormatPr defaultRowHeight="18.75"/>
  <cols>
    <col min="1" max="1" width="7.625" customWidth="1"/>
    <col min="2" max="4" width="10.625" customWidth="1"/>
    <col min="5" max="12" width="10.125" customWidth="1"/>
    <col min="13" max="14" width="9.125" customWidth="1"/>
    <col min="15" max="27" width="9" customWidth="1"/>
  </cols>
  <sheetData>
    <row r="2" spans="1:26" ht="34.5" customHeight="1">
      <c r="A2" s="470" t="s">
        <v>184</v>
      </c>
      <c r="B2" s="471"/>
      <c r="C2" s="472"/>
      <c r="D2" s="479" t="s">
        <v>0</v>
      </c>
      <c r="E2" s="479"/>
      <c r="F2" s="147" t="s">
        <v>2</v>
      </c>
      <c r="G2" s="463"/>
      <c r="H2" s="464"/>
      <c r="I2" s="464"/>
      <c r="J2" s="464"/>
      <c r="K2" s="464"/>
      <c r="L2" s="464"/>
      <c r="M2" s="464"/>
      <c r="N2" s="465"/>
    </row>
    <row r="3" spans="1:26" ht="24.95" customHeight="1">
      <c r="A3" s="473"/>
      <c r="B3" s="474"/>
      <c r="C3" s="475"/>
      <c r="D3" s="480" t="s">
        <v>12</v>
      </c>
      <c r="E3" s="480"/>
      <c r="F3" s="481" t="s">
        <v>3</v>
      </c>
      <c r="G3" s="148" t="s">
        <v>1</v>
      </c>
      <c r="H3" s="140"/>
      <c r="I3" s="149" t="s">
        <v>7</v>
      </c>
      <c r="J3" s="140"/>
      <c r="K3" s="150" t="s">
        <v>4</v>
      </c>
      <c r="L3" s="142"/>
      <c r="M3" s="150" t="s">
        <v>5</v>
      </c>
      <c r="N3" s="151" t="str">
        <f>IF(OR(H3=0,J3=0,L3=0),"",DATE(H3+2018,J3,L3))</f>
        <v/>
      </c>
      <c r="Q3" t="s">
        <v>24</v>
      </c>
    </row>
    <row r="4" spans="1:26" ht="25.5" customHeight="1">
      <c r="A4" s="476"/>
      <c r="B4" s="477"/>
      <c r="C4" s="478"/>
      <c r="D4" s="480"/>
      <c r="E4" s="480"/>
      <c r="F4" s="481"/>
      <c r="G4" s="152"/>
      <c r="H4" s="153"/>
      <c r="I4" s="153" t="s">
        <v>6</v>
      </c>
      <c r="J4" s="141"/>
      <c r="K4" s="153" t="s">
        <v>4</v>
      </c>
      <c r="L4" s="141"/>
      <c r="M4" s="153" t="s">
        <v>5</v>
      </c>
      <c r="N4" s="154" t="str">
        <f>IF(OR(H3=0,J4=0,L4=0),"",DATE(H3+2018,J4,L4))</f>
        <v/>
      </c>
      <c r="Q4" t="s">
        <v>25</v>
      </c>
    </row>
    <row r="5" spans="1:26">
      <c r="A5" s="155"/>
      <c r="B5" s="155"/>
      <c r="C5" s="155"/>
      <c r="D5" s="155"/>
      <c r="E5" s="155"/>
      <c r="F5" s="155"/>
      <c r="G5" s="156"/>
      <c r="H5" s="156"/>
      <c r="I5" s="156"/>
      <c r="J5" s="156"/>
      <c r="K5" s="156"/>
      <c r="L5" s="156"/>
      <c r="M5" s="157"/>
      <c r="N5" s="156"/>
      <c r="Q5" t="s">
        <v>26</v>
      </c>
      <c r="S5" s="437" t="s">
        <v>173</v>
      </c>
      <c r="T5" s="437"/>
      <c r="U5" s="437"/>
      <c r="V5" s="437"/>
      <c r="W5" s="437"/>
      <c r="X5" s="437"/>
      <c r="Y5" s="437"/>
      <c r="Z5" s="437"/>
    </row>
    <row r="6" spans="1:26">
      <c r="A6" s="158" t="s">
        <v>8</v>
      </c>
      <c r="B6" s="467" t="s">
        <v>9</v>
      </c>
      <c r="C6" s="468"/>
      <c r="D6" s="158" t="s">
        <v>13</v>
      </c>
      <c r="E6" s="158" t="s">
        <v>14</v>
      </c>
      <c r="F6" s="159" t="str">
        <f>IF(COLUMN(F6)-COLUMN($F$6)+DATE($H$3+2018,$J$3,$L$3)&lt;=DATE($H$3+2018,$J$4,$L$4-1), COLUMN(F6)-COLUMN($F$6)+DATE($H$3+2018,$J$3,$L$3), "")</f>
        <v/>
      </c>
      <c r="G6" s="159" t="str">
        <f>IF(COLUMN(G6)-COLUMN($F$6)+DATE($H$3+2018,$J$3,$L$3)&lt;=DATE($H$3+2018,$J$4,$L$4-1), COLUMN(G6)-COLUMN($F$6)+DATE($H$3+2018,$J$3,$L$3), "")</f>
        <v/>
      </c>
      <c r="H6" s="159" t="str">
        <f>IF(COLUMN(H6)-COLUMN($F$6)+DATE($H$3+2018,$J$3,$L$3)&lt;=DATE($H$3+2018,$J$4,$L$4-1), COLUMN(H6)-COLUMN($F$6)+DATE($H$3+2018,$J$3,$L$3), "")</f>
        <v/>
      </c>
      <c r="I6" s="159" t="str">
        <f>IF(COLUMN(I6)-COLUMN($F$6)+DATE($H$3+2018,$J$3,$L$3)&lt;=DATE($H$3+2018,$J$4,$L$4-1), COLUMN(I6)-COLUMN($F$6)+DATE($H$3+2018,$J$3,$L$3), "")</f>
        <v/>
      </c>
      <c r="J6" s="159" t="str">
        <f>IF(COLUMN(J6)-COLUMN($F$6)+DATE($H$3+2018,$J$3,$L$3)&lt;=DATE($H$3+2018,$J$4,$L$4-1), COLUMN(J6)-COLUMN($F$6)+DATE($H$3+2018,$J$3,$L$3), "")</f>
        <v/>
      </c>
      <c r="K6" s="159" t="str">
        <f>IF(COLUMN(K6)-COLUMN($F$6)+DATE($H$3+2018,$J$3,$L$3)&lt;=DATE($H$3+2018,$J$4,$L$4), COLUMN(K6)-COLUMN($F$6)+DATE($H$3+2018,$J$3,$L$3), "")</f>
        <v/>
      </c>
      <c r="L6" s="159" t="str">
        <f>IF(COLUMN(L6)-COLUMN($F$6)+DATE($H$3+2018,$J$3,$L$3)&lt;=DATE($H$3+2018,$J$4,$L$4), COLUMN(L6)-COLUMN($F$6)+DATE($H$3+2018,$J$3,$L$3), "")</f>
        <v/>
      </c>
      <c r="M6" s="469" t="s">
        <v>10</v>
      </c>
      <c r="N6" s="469"/>
      <c r="Q6" t="s">
        <v>27</v>
      </c>
      <c r="S6" s="6"/>
      <c r="T6" s="15" t="str">
        <f t="shared" ref="T6:Z6" si="0">F6</f>
        <v/>
      </c>
      <c r="U6" s="15" t="str">
        <f t="shared" si="0"/>
        <v/>
      </c>
      <c r="V6" s="15" t="str">
        <f t="shared" si="0"/>
        <v/>
      </c>
      <c r="W6" s="15" t="str">
        <f t="shared" si="0"/>
        <v/>
      </c>
      <c r="X6" s="15" t="str">
        <f t="shared" si="0"/>
        <v/>
      </c>
      <c r="Y6" s="66" t="str">
        <f t="shared" si="0"/>
        <v/>
      </c>
      <c r="Z6" s="66" t="str">
        <f t="shared" si="0"/>
        <v/>
      </c>
    </row>
    <row r="7" spans="1:26" ht="29.1" customHeight="1">
      <c r="A7" s="158">
        <v>1</v>
      </c>
      <c r="B7" s="430"/>
      <c r="C7" s="431"/>
      <c r="D7" s="143"/>
      <c r="E7" s="144"/>
      <c r="F7" s="144"/>
      <c r="G7" s="144"/>
      <c r="H7" s="144"/>
      <c r="I7" s="144"/>
      <c r="J7" s="144"/>
      <c r="K7" s="144"/>
      <c r="L7" s="144"/>
      <c r="M7" s="434"/>
      <c r="N7" s="434"/>
      <c r="Q7" t="s">
        <v>28</v>
      </c>
      <c r="S7" s="67" t="s">
        <v>29</v>
      </c>
      <c r="T7" s="6">
        <f>COUNTIFS(F7:F56, "〇", E7:E56, "年少未満")</f>
        <v>0</v>
      </c>
      <c r="U7" s="6">
        <f>COUNTIFS(G7:G56, "〇", E7:E56, "年少未満")</f>
        <v>0</v>
      </c>
      <c r="V7" s="6">
        <f>COUNTIFS(H7:H56, "〇", E7:E56, "年少未満")</f>
        <v>0</v>
      </c>
      <c r="W7" s="6">
        <f>COUNTIFS(I7:I56, "〇", E7:E56, "年少未満")</f>
        <v>0</v>
      </c>
      <c r="X7" s="6">
        <f>COUNTIFS(J7:J56, "〇", E7:E56, "年少未満")</f>
        <v>0</v>
      </c>
      <c r="Y7" s="6">
        <f>COUNTIFS(K7:K56, "〇", E7:E56, "年少未満")</f>
        <v>0</v>
      </c>
      <c r="Z7" s="9">
        <f>COUNTIFS(L7:L56, "〇", E7:E56, "年少未満")</f>
        <v>0</v>
      </c>
    </row>
    <row r="8" spans="1:26" ht="29.1" customHeight="1">
      <c r="A8" s="158">
        <v>2</v>
      </c>
      <c r="B8" s="430"/>
      <c r="C8" s="431"/>
      <c r="D8" s="143"/>
      <c r="E8" s="144"/>
      <c r="F8" s="144"/>
      <c r="G8" s="144"/>
      <c r="H8" s="144"/>
      <c r="I8" s="144"/>
      <c r="J8" s="144"/>
      <c r="K8" s="144"/>
      <c r="L8" s="144"/>
      <c r="M8" s="434"/>
      <c r="N8" s="434"/>
      <c r="Q8" t="s">
        <v>15</v>
      </c>
      <c r="S8" s="68" t="s">
        <v>25</v>
      </c>
      <c r="T8" s="6">
        <f>COUNTIFS(F7:F56, "〇", E7:E56, "年少～年長")</f>
        <v>0</v>
      </c>
      <c r="U8" s="6">
        <f>COUNTIFS(G7:G56, "〇", E7:E56, "年少～年長")</f>
        <v>0</v>
      </c>
      <c r="V8" s="6">
        <f>COUNTIFS(H7:H56, "〇", E7:E56, "年少～年長")</f>
        <v>0</v>
      </c>
      <c r="W8" s="6">
        <f>COUNTIFS(I7:I56, "〇", E7:E56, "年少～年長")</f>
        <v>0</v>
      </c>
      <c r="X8" s="6">
        <f>COUNTIFS(J7:J56, "〇", E7:E56, "年少～年長")</f>
        <v>0</v>
      </c>
      <c r="Y8" s="6">
        <f>COUNTIFS(K7:K56, "〇", E7:E56, "年少～年長")</f>
        <v>0</v>
      </c>
      <c r="Z8" s="9">
        <f>COUNTIFS(L7:L56, "〇", E7:E56, "年少～年長")</f>
        <v>0</v>
      </c>
    </row>
    <row r="9" spans="1:26" ht="29.1" customHeight="1">
      <c r="A9" s="158">
        <v>3</v>
      </c>
      <c r="B9" s="430"/>
      <c r="C9" s="431"/>
      <c r="D9" s="143"/>
      <c r="E9" s="144"/>
      <c r="F9" s="144"/>
      <c r="G9" s="144"/>
      <c r="H9" s="144"/>
      <c r="I9" s="144"/>
      <c r="J9" s="144"/>
      <c r="K9" s="144"/>
      <c r="L9" s="144"/>
      <c r="M9" s="434"/>
      <c r="N9" s="434"/>
      <c r="Q9" t="s">
        <v>16</v>
      </c>
      <c r="S9" s="67" t="s">
        <v>26</v>
      </c>
      <c r="T9" s="6">
        <f>COUNTIFS(F7:F56, "〇", E7:E56, "小学生")</f>
        <v>0</v>
      </c>
      <c r="U9" s="6">
        <f>COUNTIFS(G7:G56, "〇", E7:E56, "小学生")</f>
        <v>0</v>
      </c>
      <c r="V9" s="6">
        <f>COUNTIFS(H7:H56, "〇", E7:E56, "小学生")</f>
        <v>0</v>
      </c>
      <c r="W9" s="6">
        <f>COUNTIFS(I7:I56, "〇", E7:E56, "小学生")</f>
        <v>0</v>
      </c>
      <c r="X9" s="6">
        <f>COUNTIFS(J7:J56, "〇", E7:E56, "小学生")</f>
        <v>0</v>
      </c>
      <c r="Y9" s="6">
        <f>COUNTIFS(K7:K56, "〇", E7:E56, "小学生")</f>
        <v>0</v>
      </c>
      <c r="Z9" s="9">
        <f>COUNTIFS(L7:L56, "〇", E7:E56, "小学生")</f>
        <v>0</v>
      </c>
    </row>
    <row r="10" spans="1:26" ht="29.1" customHeight="1">
      <c r="A10" s="158">
        <v>4</v>
      </c>
      <c r="B10" s="430"/>
      <c r="C10" s="431"/>
      <c r="D10" s="143"/>
      <c r="E10" s="144"/>
      <c r="F10" s="144"/>
      <c r="G10" s="144"/>
      <c r="H10" s="144"/>
      <c r="I10" s="144"/>
      <c r="J10" s="144"/>
      <c r="K10" s="144"/>
      <c r="L10" s="144"/>
      <c r="M10" s="434"/>
      <c r="N10" s="434"/>
      <c r="S10" s="67" t="s">
        <v>27</v>
      </c>
      <c r="T10" s="6">
        <f>COUNTIFS(F7:F56, "〇", E7:E56, "中学生")</f>
        <v>0</v>
      </c>
      <c r="U10" s="6">
        <f>COUNTIFS(G7:G56, "〇", E7:E56, "中学生")</f>
        <v>0</v>
      </c>
      <c r="V10" s="6">
        <f>COUNTIFS(H7:H56, "〇", E7:E56, "中学生")</f>
        <v>0</v>
      </c>
      <c r="W10" s="6">
        <f>COUNTIFS(I7:I56, "〇", E7:E56, "中学生")</f>
        <v>0</v>
      </c>
      <c r="X10" s="6">
        <f>COUNTIFS(J7:J56, "〇", E7:E56, "中学生")</f>
        <v>0</v>
      </c>
      <c r="Y10" s="6">
        <f>COUNTIFS(K7:K56, "〇", E7:E56, "中学生")</f>
        <v>0</v>
      </c>
      <c r="Z10" s="9">
        <f>COUNTIFS(L7:L56, "〇", E7:E56, "中学生")</f>
        <v>0</v>
      </c>
    </row>
    <row r="11" spans="1:26" ht="29.1" customHeight="1">
      <c r="A11" s="158">
        <v>5</v>
      </c>
      <c r="B11" s="430"/>
      <c r="C11" s="431"/>
      <c r="D11" s="143"/>
      <c r="E11" s="144"/>
      <c r="F11" s="144"/>
      <c r="G11" s="144"/>
      <c r="H11" s="144"/>
      <c r="I11" s="144"/>
      <c r="J11" s="144"/>
      <c r="K11" s="144"/>
      <c r="L11" s="144"/>
      <c r="M11" s="434"/>
      <c r="N11" s="434"/>
      <c r="S11" s="67" t="s">
        <v>28</v>
      </c>
      <c r="T11" s="6">
        <f>COUNTIFS(F7:F56, "〇", E7:E56, "高校生")</f>
        <v>0</v>
      </c>
      <c r="U11" s="6">
        <f>COUNTIFS(G7:G56, "〇", E7:E56, "高校生")</f>
        <v>0</v>
      </c>
      <c r="V11" s="6">
        <f>COUNTIFS(H7:H56, "〇", E7:E56, "高校生")</f>
        <v>0</v>
      </c>
      <c r="W11" s="6">
        <f>COUNTIFS(I7:I56, "〇", E7:E56, "高校生")</f>
        <v>0</v>
      </c>
      <c r="X11" s="6">
        <f>COUNTIFS(J7:J56, "〇", E7:E56, "高校生")</f>
        <v>0</v>
      </c>
      <c r="Y11" s="6">
        <f>COUNTIFS(K7:K56, "〇", E7:E56, "高校生")</f>
        <v>0</v>
      </c>
      <c r="Z11" s="9">
        <f>COUNTIFS(L7:L56, "〇", E7:E56, "高校生")</f>
        <v>0</v>
      </c>
    </row>
    <row r="12" spans="1:26" ht="29.1" customHeight="1">
      <c r="A12" s="158">
        <v>6</v>
      </c>
      <c r="B12" s="430"/>
      <c r="C12" s="431"/>
      <c r="D12" s="143"/>
      <c r="E12" s="144"/>
      <c r="F12" s="144"/>
      <c r="G12" s="144"/>
      <c r="H12" s="144"/>
      <c r="I12" s="144"/>
      <c r="J12" s="144"/>
      <c r="K12" s="144"/>
      <c r="L12" s="144"/>
      <c r="M12" s="434"/>
      <c r="N12" s="434"/>
      <c r="S12" s="67" t="s">
        <v>15</v>
      </c>
      <c r="T12" s="6">
        <f>COUNTIFS(F7:F56, "〇", E7:E56, "学生")</f>
        <v>0</v>
      </c>
      <c r="U12" s="6">
        <f>COUNTIFS(G7:G56, "〇", E7:E56, "学生")</f>
        <v>0</v>
      </c>
      <c r="V12" s="6">
        <f>COUNTIFS(H7:H56, "〇", E7:E56, "学生")</f>
        <v>0</v>
      </c>
      <c r="W12" s="6">
        <f>COUNTIFS(I7:I56, "〇", E7:E56, "学生")</f>
        <v>0</v>
      </c>
      <c r="X12" s="6">
        <f>COUNTIFS(J7:J56, "〇", E7:E56, "学生")</f>
        <v>0</v>
      </c>
      <c r="Y12" s="6">
        <f>COUNTIFS(K7:K56, "〇", E7:E56, "学生")</f>
        <v>0</v>
      </c>
      <c r="Z12" s="9">
        <f>COUNTIFS(L7:L56, "〇", E7:E56, "学生")</f>
        <v>0</v>
      </c>
    </row>
    <row r="13" spans="1:26" ht="29.1" customHeight="1">
      <c r="A13" s="158">
        <v>7</v>
      </c>
      <c r="B13" s="430"/>
      <c r="C13" s="431"/>
      <c r="D13" s="143"/>
      <c r="E13" s="144"/>
      <c r="F13" s="144"/>
      <c r="G13" s="144"/>
      <c r="H13" s="144"/>
      <c r="I13" s="144"/>
      <c r="J13" s="144"/>
      <c r="K13" s="144"/>
      <c r="L13" s="144"/>
      <c r="M13" s="434"/>
      <c r="N13" s="434"/>
      <c r="S13" s="67" t="s">
        <v>16</v>
      </c>
      <c r="T13" s="6">
        <f>COUNTIFS(F7:F56, "〇", E7:E56, "大人")</f>
        <v>0</v>
      </c>
      <c r="U13" s="6">
        <f>COUNTIFS(G7:G56, "〇", E7:E56, "大人")</f>
        <v>0</v>
      </c>
      <c r="V13" s="6">
        <f>COUNTIFS(H7:H56, "〇", E7:E56, "大人")</f>
        <v>0</v>
      </c>
      <c r="W13" s="6">
        <f>COUNTIFS(I7:I56, "〇", E7:E56, "大人")</f>
        <v>0</v>
      </c>
      <c r="X13" s="6">
        <f>COUNTIFS(J7:J56, "〇", E7:E56, "大人")</f>
        <v>0</v>
      </c>
      <c r="Y13" s="6">
        <f>COUNTIFS(K7:K56, "〇", E7:E56, "大人")</f>
        <v>0</v>
      </c>
      <c r="Z13" s="9">
        <f>COUNTIFS(L7:L56, "〇", E7:E56, "大人")</f>
        <v>0</v>
      </c>
    </row>
    <row r="14" spans="1:26" ht="29.1" customHeight="1">
      <c r="A14" s="158">
        <v>8</v>
      </c>
      <c r="B14" s="430"/>
      <c r="C14" s="431"/>
      <c r="D14" s="143"/>
      <c r="E14" s="144"/>
      <c r="F14" s="144"/>
      <c r="G14" s="144"/>
      <c r="H14" s="144"/>
      <c r="I14" s="144"/>
      <c r="J14" s="144"/>
      <c r="K14" s="144"/>
      <c r="L14" s="144"/>
      <c r="M14" s="434"/>
      <c r="N14" s="434"/>
    </row>
    <row r="15" spans="1:26" ht="29.1" customHeight="1">
      <c r="A15" s="158">
        <v>9</v>
      </c>
      <c r="B15" s="430"/>
      <c r="C15" s="431"/>
      <c r="D15" s="143"/>
      <c r="E15" s="144"/>
      <c r="F15" s="144"/>
      <c r="G15" s="144"/>
      <c r="H15" s="144"/>
      <c r="I15" s="144"/>
      <c r="J15" s="144"/>
      <c r="K15" s="144"/>
      <c r="L15" s="144"/>
      <c r="M15" s="434"/>
      <c r="N15" s="434"/>
    </row>
    <row r="16" spans="1:26" ht="29.1" customHeight="1">
      <c r="A16" s="158">
        <v>10</v>
      </c>
      <c r="B16" s="430"/>
      <c r="C16" s="431"/>
      <c r="D16" s="143"/>
      <c r="E16" s="144"/>
      <c r="F16" s="144"/>
      <c r="G16" s="144"/>
      <c r="H16" s="144"/>
      <c r="I16" s="144"/>
      <c r="J16" s="144"/>
      <c r="K16" s="144"/>
      <c r="L16" s="144"/>
      <c r="M16" s="434"/>
      <c r="N16" s="434"/>
    </row>
    <row r="17" spans="1:14" ht="29.1" customHeight="1">
      <c r="A17" s="158">
        <v>11</v>
      </c>
      <c r="B17" s="430"/>
      <c r="C17" s="431"/>
      <c r="D17" s="143"/>
      <c r="E17" s="144"/>
      <c r="F17" s="144"/>
      <c r="G17" s="144"/>
      <c r="H17" s="144"/>
      <c r="I17" s="144"/>
      <c r="J17" s="144"/>
      <c r="K17" s="144"/>
      <c r="L17" s="144"/>
      <c r="M17" s="434"/>
      <c r="N17" s="434"/>
    </row>
    <row r="18" spans="1:14" ht="29.1" customHeight="1">
      <c r="A18" s="158">
        <v>12</v>
      </c>
      <c r="B18" s="430"/>
      <c r="C18" s="431"/>
      <c r="D18" s="143"/>
      <c r="E18" s="144"/>
      <c r="F18" s="144"/>
      <c r="G18" s="144"/>
      <c r="H18" s="144"/>
      <c r="I18" s="144"/>
      <c r="J18" s="144"/>
      <c r="K18" s="144"/>
      <c r="L18" s="144"/>
      <c r="M18" s="434"/>
      <c r="N18" s="434"/>
    </row>
    <row r="19" spans="1:14" ht="29.1" customHeight="1">
      <c r="A19" s="158">
        <v>13</v>
      </c>
      <c r="B19" s="430"/>
      <c r="C19" s="431"/>
      <c r="D19" s="143"/>
      <c r="E19" s="144"/>
      <c r="F19" s="144"/>
      <c r="G19" s="144"/>
      <c r="H19" s="144"/>
      <c r="I19" s="144"/>
      <c r="J19" s="144"/>
      <c r="K19" s="144"/>
      <c r="L19" s="144"/>
      <c r="M19" s="434"/>
      <c r="N19" s="434"/>
    </row>
    <row r="20" spans="1:14" ht="29.1" customHeight="1">
      <c r="A20" s="158">
        <v>14</v>
      </c>
      <c r="B20" s="430"/>
      <c r="C20" s="431"/>
      <c r="D20" s="143"/>
      <c r="E20" s="144"/>
      <c r="F20" s="144"/>
      <c r="G20" s="144"/>
      <c r="H20" s="144"/>
      <c r="I20" s="144"/>
      <c r="J20" s="144"/>
      <c r="K20" s="144"/>
      <c r="L20" s="144"/>
      <c r="M20" s="434"/>
      <c r="N20" s="434"/>
    </row>
    <row r="21" spans="1:14" ht="29.1" customHeight="1">
      <c r="A21" s="158">
        <v>15</v>
      </c>
      <c r="B21" s="430"/>
      <c r="C21" s="431"/>
      <c r="D21" s="143"/>
      <c r="E21" s="144"/>
      <c r="F21" s="144"/>
      <c r="G21" s="144"/>
      <c r="H21" s="144"/>
      <c r="I21" s="144"/>
      <c r="J21" s="144"/>
      <c r="K21" s="144"/>
      <c r="L21" s="144"/>
      <c r="M21" s="434"/>
      <c r="N21" s="434"/>
    </row>
    <row r="22" spans="1:14" ht="29.1" customHeight="1">
      <c r="A22" s="158">
        <v>16</v>
      </c>
      <c r="B22" s="430"/>
      <c r="C22" s="431"/>
      <c r="D22" s="143"/>
      <c r="E22" s="144"/>
      <c r="F22" s="144"/>
      <c r="G22" s="144"/>
      <c r="H22" s="144"/>
      <c r="I22" s="144"/>
      <c r="J22" s="144"/>
      <c r="K22" s="144"/>
      <c r="L22" s="144"/>
      <c r="M22" s="434"/>
      <c r="N22" s="434"/>
    </row>
    <row r="23" spans="1:14" ht="29.1" customHeight="1">
      <c r="A23" s="158">
        <v>17</v>
      </c>
      <c r="B23" s="430"/>
      <c r="C23" s="431"/>
      <c r="D23" s="143"/>
      <c r="E23" s="144"/>
      <c r="F23" s="144"/>
      <c r="G23" s="144"/>
      <c r="H23" s="144"/>
      <c r="I23" s="144"/>
      <c r="J23" s="144"/>
      <c r="K23" s="144"/>
      <c r="L23" s="144"/>
      <c r="M23" s="434"/>
      <c r="N23" s="434"/>
    </row>
    <row r="24" spans="1:14" ht="29.1" customHeight="1">
      <c r="A24" s="158">
        <v>18</v>
      </c>
      <c r="B24" s="430"/>
      <c r="C24" s="431"/>
      <c r="D24" s="143"/>
      <c r="E24" s="144"/>
      <c r="F24" s="144"/>
      <c r="G24" s="144"/>
      <c r="H24" s="144"/>
      <c r="I24" s="144"/>
      <c r="J24" s="144"/>
      <c r="K24" s="144"/>
      <c r="L24" s="144"/>
      <c r="M24" s="434"/>
      <c r="N24" s="434"/>
    </row>
    <row r="25" spans="1:14" ht="29.1" customHeight="1">
      <c r="A25" s="158">
        <v>19</v>
      </c>
      <c r="B25" s="430"/>
      <c r="C25" s="431"/>
      <c r="D25" s="143"/>
      <c r="E25" s="144"/>
      <c r="F25" s="144"/>
      <c r="G25" s="144"/>
      <c r="H25" s="144"/>
      <c r="I25" s="144"/>
      <c r="J25" s="144"/>
      <c r="K25" s="144"/>
      <c r="L25" s="144"/>
      <c r="M25" s="434"/>
      <c r="N25" s="434"/>
    </row>
    <row r="26" spans="1:14" ht="29.1" customHeight="1">
      <c r="A26" s="158">
        <v>20</v>
      </c>
      <c r="B26" s="430"/>
      <c r="C26" s="431"/>
      <c r="D26" s="143"/>
      <c r="E26" s="144"/>
      <c r="F26" s="144"/>
      <c r="G26" s="144"/>
      <c r="H26" s="144"/>
      <c r="I26" s="144"/>
      <c r="J26" s="144"/>
      <c r="K26" s="144"/>
      <c r="L26" s="144"/>
      <c r="M26" s="434"/>
      <c r="N26" s="434"/>
    </row>
    <row r="27" spans="1:14" ht="29.1" customHeight="1">
      <c r="A27" s="158">
        <v>21</v>
      </c>
      <c r="B27" s="430"/>
      <c r="C27" s="431"/>
      <c r="D27" s="143"/>
      <c r="E27" s="144"/>
      <c r="F27" s="144"/>
      <c r="G27" s="144"/>
      <c r="H27" s="144"/>
      <c r="I27" s="144"/>
      <c r="J27" s="144"/>
      <c r="K27" s="144"/>
      <c r="L27" s="144"/>
      <c r="M27" s="434"/>
      <c r="N27" s="434"/>
    </row>
    <row r="28" spans="1:14" ht="29.1" customHeight="1">
      <c r="A28" s="158">
        <v>22</v>
      </c>
      <c r="B28" s="430"/>
      <c r="C28" s="431"/>
      <c r="D28" s="143"/>
      <c r="E28" s="144"/>
      <c r="F28" s="144"/>
      <c r="G28" s="144"/>
      <c r="H28" s="144"/>
      <c r="I28" s="144"/>
      <c r="J28" s="144"/>
      <c r="K28" s="144"/>
      <c r="L28" s="144"/>
      <c r="M28" s="434"/>
      <c r="N28" s="434"/>
    </row>
    <row r="29" spans="1:14" ht="29.1" customHeight="1">
      <c r="A29" s="158">
        <v>23</v>
      </c>
      <c r="B29" s="430"/>
      <c r="C29" s="431"/>
      <c r="D29" s="143"/>
      <c r="E29" s="144"/>
      <c r="F29" s="144"/>
      <c r="G29" s="144"/>
      <c r="H29" s="144"/>
      <c r="I29" s="144"/>
      <c r="J29" s="144"/>
      <c r="K29" s="144"/>
      <c r="L29" s="144"/>
      <c r="M29" s="434"/>
      <c r="N29" s="434"/>
    </row>
    <row r="30" spans="1:14" ht="29.1" customHeight="1">
      <c r="A30" s="158">
        <v>24</v>
      </c>
      <c r="B30" s="430"/>
      <c r="C30" s="431"/>
      <c r="D30" s="143"/>
      <c r="E30" s="144"/>
      <c r="F30" s="144"/>
      <c r="G30" s="144"/>
      <c r="H30" s="144"/>
      <c r="I30" s="144"/>
      <c r="J30" s="144"/>
      <c r="K30" s="144"/>
      <c r="L30" s="144"/>
      <c r="M30" s="434"/>
      <c r="N30" s="434"/>
    </row>
    <row r="31" spans="1:14" ht="29.1" customHeight="1">
      <c r="A31" s="158">
        <v>25</v>
      </c>
      <c r="B31" s="430"/>
      <c r="C31" s="431"/>
      <c r="D31" s="143"/>
      <c r="E31" s="144"/>
      <c r="F31" s="144"/>
      <c r="G31" s="144"/>
      <c r="H31" s="144"/>
      <c r="I31" s="144"/>
      <c r="J31" s="144"/>
      <c r="K31" s="144"/>
      <c r="L31" s="144"/>
      <c r="M31" s="434"/>
      <c r="N31" s="434"/>
    </row>
    <row r="32" spans="1:14" ht="29.1" customHeight="1">
      <c r="A32" s="158">
        <v>26</v>
      </c>
      <c r="B32" s="430"/>
      <c r="C32" s="431"/>
      <c r="D32" s="143"/>
      <c r="E32" s="144"/>
      <c r="F32" s="144"/>
      <c r="G32" s="144"/>
      <c r="H32" s="144"/>
      <c r="I32" s="144"/>
      <c r="J32" s="144"/>
      <c r="K32" s="144"/>
      <c r="L32" s="144"/>
      <c r="M32" s="434"/>
      <c r="N32" s="434"/>
    </row>
    <row r="33" spans="1:21" ht="29.1" customHeight="1">
      <c r="A33" s="158">
        <v>27</v>
      </c>
      <c r="B33" s="430"/>
      <c r="C33" s="431"/>
      <c r="D33" s="143"/>
      <c r="E33" s="144"/>
      <c r="F33" s="144"/>
      <c r="G33" s="144"/>
      <c r="H33" s="144"/>
      <c r="I33" s="144"/>
      <c r="J33" s="144"/>
      <c r="K33" s="144"/>
      <c r="L33" s="144"/>
      <c r="M33" s="434"/>
      <c r="N33" s="434"/>
    </row>
    <row r="34" spans="1:21" ht="29.1" customHeight="1">
      <c r="A34" s="158">
        <v>28</v>
      </c>
      <c r="B34" s="430"/>
      <c r="C34" s="431"/>
      <c r="D34" s="143"/>
      <c r="E34" s="144"/>
      <c r="F34" s="144"/>
      <c r="G34" s="144"/>
      <c r="H34" s="144"/>
      <c r="I34" s="144"/>
      <c r="J34" s="144"/>
      <c r="K34" s="144"/>
      <c r="L34" s="144"/>
      <c r="M34" s="434"/>
      <c r="N34" s="434"/>
    </row>
    <row r="35" spans="1:21" ht="29.1" customHeight="1">
      <c r="A35" s="158">
        <v>29</v>
      </c>
      <c r="B35" s="430"/>
      <c r="C35" s="431"/>
      <c r="D35" s="143"/>
      <c r="E35" s="144"/>
      <c r="F35" s="144"/>
      <c r="G35" s="144"/>
      <c r="H35" s="144"/>
      <c r="I35" s="144"/>
      <c r="J35" s="144"/>
      <c r="K35" s="144"/>
      <c r="L35" s="144"/>
      <c r="M35" s="434"/>
      <c r="N35" s="434"/>
      <c r="P35" s="5" t="s">
        <v>30</v>
      </c>
      <c r="Q35" s="5" t="s">
        <v>31</v>
      </c>
      <c r="R35" s="5" t="s">
        <v>32</v>
      </c>
      <c r="S35" s="5" t="s">
        <v>33</v>
      </c>
      <c r="T35" s="5" t="s">
        <v>34</v>
      </c>
      <c r="U35" s="5" t="s">
        <v>35</v>
      </c>
    </row>
    <row r="36" spans="1:21" ht="29.1" customHeight="1">
      <c r="A36" s="158">
        <v>30</v>
      </c>
      <c r="B36" s="430"/>
      <c r="C36" s="431"/>
      <c r="D36" s="143"/>
      <c r="E36" s="144"/>
      <c r="F36" s="144"/>
      <c r="G36" s="144"/>
      <c r="H36" s="144"/>
      <c r="I36" s="144"/>
      <c r="J36" s="144"/>
      <c r="K36" s="144"/>
      <c r="L36" s="144"/>
      <c r="M36" s="434"/>
      <c r="N36" s="434"/>
      <c r="P36" s="5">
        <f t="shared" ref="P36:U36" si="1">COUNTIF(G7:G36,"〇")</f>
        <v>0</v>
      </c>
      <c r="Q36" s="5">
        <f t="shared" si="1"/>
        <v>0</v>
      </c>
      <c r="R36" s="5">
        <f t="shared" si="1"/>
        <v>0</v>
      </c>
      <c r="S36" s="5">
        <f t="shared" si="1"/>
        <v>0</v>
      </c>
      <c r="T36" s="5">
        <f t="shared" si="1"/>
        <v>0</v>
      </c>
      <c r="U36" s="5">
        <f t="shared" si="1"/>
        <v>0</v>
      </c>
    </row>
    <row r="37" spans="1:21" ht="29.1" customHeight="1">
      <c r="A37" s="158">
        <v>31</v>
      </c>
      <c r="B37" s="430"/>
      <c r="C37" s="431"/>
      <c r="D37" s="143"/>
      <c r="E37" s="144"/>
      <c r="F37" s="144"/>
      <c r="G37" s="144"/>
      <c r="H37" s="144"/>
      <c r="I37" s="144"/>
      <c r="J37" s="144"/>
      <c r="K37" s="144"/>
      <c r="L37" s="144"/>
      <c r="M37" s="434"/>
      <c r="N37" s="434"/>
    </row>
    <row r="38" spans="1:21" ht="29.1" customHeight="1">
      <c r="A38" s="158">
        <v>32</v>
      </c>
      <c r="B38" s="430"/>
      <c r="C38" s="431"/>
      <c r="D38" s="143"/>
      <c r="E38" s="144"/>
      <c r="F38" s="144"/>
      <c r="G38" s="144"/>
      <c r="H38" s="144"/>
      <c r="I38" s="144"/>
      <c r="J38" s="144"/>
      <c r="K38" s="144"/>
      <c r="L38" s="144"/>
      <c r="M38" s="434"/>
      <c r="N38" s="434"/>
    </row>
    <row r="39" spans="1:21" ht="29.1" customHeight="1">
      <c r="A39" s="158">
        <v>33</v>
      </c>
      <c r="B39" s="430"/>
      <c r="C39" s="431"/>
      <c r="D39" s="143"/>
      <c r="E39" s="144"/>
      <c r="F39" s="144"/>
      <c r="G39" s="144"/>
      <c r="H39" s="144"/>
      <c r="I39" s="144"/>
      <c r="J39" s="144"/>
      <c r="K39" s="144"/>
      <c r="L39" s="144"/>
      <c r="M39" s="434"/>
      <c r="N39" s="434"/>
    </row>
    <row r="40" spans="1:21" ht="29.1" customHeight="1">
      <c r="A40" s="158">
        <v>34</v>
      </c>
      <c r="B40" s="430"/>
      <c r="C40" s="431"/>
      <c r="D40" s="143"/>
      <c r="E40" s="144"/>
      <c r="F40" s="144"/>
      <c r="G40" s="144"/>
      <c r="H40" s="144"/>
      <c r="I40" s="144"/>
      <c r="J40" s="144"/>
      <c r="K40" s="144"/>
      <c r="L40" s="144"/>
      <c r="M40" s="434"/>
      <c r="N40" s="434"/>
    </row>
    <row r="41" spans="1:21" ht="29.1" customHeight="1">
      <c r="A41" s="158">
        <v>35</v>
      </c>
      <c r="B41" s="430"/>
      <c r="C41" s="431"/>
      <c r="D41" s="143"/>
      <c r="E41" s="144"/>
      <c r="F41" s="144"/>
      <c r="G41" s="144"/>
      <c r="H41" s="144"/>
      <c r="I41" s="144"/>
      <c r="J41" s="144"/>
      <c r="K41" s="144"/>
      <c r="L41" s="144"/>
      <c r="M41" s="434"/>
      <c r="N41" s="434"/>
    </row>
    <row r="42" spans="1:21" ht="29.1" customHeight="1">
      <c r="A42" s="158">
        <v>36</v>
      </c>
      <c r="B42" s="430"/>
      <c r="C42" s="431"/>
      <c r="D42" s="143"/>
      <c r="E42" s="144"/>
      <c r="F42" s="144"/>
      <c r="G42" s="144"/>
      <c r="H42" s="144"/>
      <c r="I42" s="144"/>
      <c r="J42" s="144"/>
      <c r="K42" s="144"/>
      <c r="L42" s="144"/>
      <c r="M42" s="434"/>
      <c r="N42" s="434"/>
    </row>
    <row r="43" spans="1:21" ht="29.1" customHeight="1">
      <c r="A43" s="158">
        <v>37</v>
      </c>
      <c r="B43" s="430"/>
      <c r="C43" s="431"/>
      <c r="D43" s="143"/>
      <c r="E43" s="144"/>
      <c r="F43" s="144"/>
      <c r="G43" s="144"/>
      <c r="H43" s="144"/>
      <c r="I43" s="144"/>
      <c r="J43" s="144"/>
      <c r="K43" s="144"/>
      <c r="L43" s="144"/>
      <c r="M43" s="434"/>
      <c r="N43" s="434"/>
    </row>
    <row r="44" spans="1:21" ht="29.1" customHeight="1">
      <c r="A44" s="158">
        <v>38</v>
      </c>
      <c r="B44" s="430"/>
      <c r="C44" s="431"/>
      <c r="D44" s="143"/>
      <c r="E44" s="144"/>
      <c r="F44" s="144"/>
      <c r="G44" s="144"/>
      <c r="H44" s="144"/>
      <c r="I44" s="144"/>
      <c r="J44" s="144"/>
      <c r="K44" s="144"/>
      <c r="L44" s="144"/>
      <c r="M44" s="434"/>
      <c r="N44" s="434"/>
    </row>
    <row r="45" spans="1:21" ht="29.1" customHeight="1">
      <c r="A45" s="158">
        <v>39</v>
      </c>
      <c r="B45" s="430"/>
      <c r="C45" s="431"/>
      <c r="D45" s="143"/>
      <c r="E45" s="144"/>
      <c r="F45" s="144"/>
      <c r="G45" s="144"/>
      <c r="H45" s="144"/>
      <c r="I45" s="144"/>
      <c r="J45" s="144"/>
      <c r="K45" s="144"/>
      <c r="L45" s="144"/>
      <c r="M45" s="434"/>
      <c r="N45" s="434"/>
    </row>
    <row r="46" spans="1:21" ht="29.1" customHeight="1">
      <c r="A46" s="158">
        <v>40</v>
      </c>
      <c r="B46" s="430"/>
      <c r="C46" s="431"/>
      <c r="D46" s="143"/>
      <c r="E46" s="144"/>
      <c r="F46" s="144"/>
      <c r="G46" s="144"/>
      <c r="H46" s="144"/>
      <c r="I46" s="144"/>
      <c r="J46" s="144"/>
      <c r="K46" s="144"/>
      <c r="L46" s="144"/>
      <c r="M46" s="434"/>
      <c r="N46" s="434"/>
    </row>
    <row r="47" spans="1:21" ht="29.1" customHeight="1">
      <c r="A47" s="158">
        <v>41</v>
      </c>
      <c r="B47" s="430"/>
      <c r="C47" s="431"/>
      <c r="D47" s="143"/>
      <c r="E47" s="144"/>
      <c r="F47" s="144"/>
      <c r="G47" s="144"/>
      <c r="H47" s="144"/>
      <c r="I47" s="144"/>
      <c r="J47" s="144"/>
      <c r="K47" s="144"/>
      <c r="L47" s="144"/>
      <c r="M47" s="434"/>
      <c r="N47" s="434"/>
    </row>
    <row r="48" spans="1:21" ht="29.1" customHeight="1">
      <c r="A48" s="158">
        <v>42</v>
      </c>
      <c r="B48" s="430"/>
      <c r="C48" s="431"/>
      <c r="D48" s="143"/>
      <c r="E48" s="144"/>
      <c r="F48" s="144"/>
      <c r="G48" s="144"/>
      <c r="H48" s="144"/>
      <c r="I48" s="144"/>
      <c r="J48" s="144"/>
      <c r="K48" s="144"/>
      <c r="L48" s="144"/>
      <c r="M48" s="434"/>
      <c r="N48" s="434"/>
    </row>
    <row r="49" spans="1:14" ht="29.1" customHeight="1">
      <c r="A49" s="158">
        <v>43</v>
      </c>
      <c r="B49" s="430"/>
      <c r="C49" s="431"/>
      <c r="D49" s="143"/>
      <c r="E49" s="144"/>
      <c r="F49" s="144"/>
      <c r="G49" s="144"/>
      <c r="H49" s="144"/>
      <c r="I49" s="144"/>
      <c r="J49" s="144"/>
      <c r="K49" s="144"/>
      <c r="L49" s="144"/>
      <c r="M49" s="434"/>
      <c r="N49" s="434"/>
    </row>
    <row r="50" spans="1:14" ht="29.1" customHeight="1">
      <c r="A50" s="158">
        <v>44</v>
      </c>
      <c r="B50" s="430"/>
      <c r="C50" s="431"/>
      <c r="D50" s="143"/>
      <c r="E50" s="144"/>
      <c r="F50" s="144"/>
      <c r="G50" s="144"/>
      <c r="H50" s="144"/>
      <c r="I50" s="144"/>
      <c r="J50" s="144"/>
      <c r="K50" s="144"/>
      <c r="L50" s="144"/>
      <c r="M50" s="434"/>
      <c r="N50" s="434"/>
    </row>
    <row r="51" spans="1:14" ht="29.1" customHeight="1">
      <c r="A51" s="158">
        <v>45</v>
      </c>
      <c r="B51" s="430"/>
      <c r="C51" s="431"/>
      <c r="D51" s="143"/>
      <c r="E51" s="144"/>
      <c r="F51" s="144"/>
      <c r="G51" s="144"/>
      <c r="H51" s="144"/>
      <c r="I51" s="144"/>
      <c r="J51" s="144"/>
      <c r="K51" s="144"/>
      <c r="L51" s="144"/>
      <c r="M51" s="434"/>
      <c r="N51" s="434"/>
    </row>
    <row r="52" spans="1:14" ht="29.1" customHeight="1">
      <c r="A52" s="158">
        <v>46</v>
      </c>
      <c r="B52" s="430"/>
      <c r="C52" s="431"/>
      <c r="D52" s="143"/>
      <c r="E52" s="144"/>
      <c r="F52" s="144"/>
      <c r="G52" s="144"/>
      <c r="H52" s="144"/>
      <c r="I52" s="144"/>
      <c r="J52" s="144"/>
      <c r="K52" s="144"/>
      <c r="L52" s="144"/>
      <c r="M52" s="434"/>
      <c r="N52" s="434"/>
    </row>
    <row r="53" spans="1:14" ht="29.1" customHeight="1">
      <c r="A53" s="158">
        <v>47</v>
      </c>
      <c r="B53" s="430"/>
      <c r="C53" s="431"/>
      <c r="D53" s="143"/>
      <c r="E53" s="144"/>
      <c r="F53" s="144"/>
      <c r="G53" s="144"/>
      <c r="H53" s="144"/>
      <c r="I53" s="144"/>
      <c r="J53" s="144"/>
      <c r="K53" s="144"/>
      <c r="L53" s="144"/>
      <c r="M53" s="434"/>
      <c r="N53" s="434"/>
    </row>
    <row r="54" spans="1:14" ht="29.1" customHeight="1">
      <c r="A54" s="158">
        <v>48</v>
      </c>
      <c r="B54" s="430"/>
      <c r="C54" s="431"/>
      <c r="D54" s="143"/>
      <c r="E54" s="144"/>
      <c r="F54" s="144"/>
      <c r="G54" s="144"/>
      <c r="H54" s="144"/>
      <c r="I54" s="144"/>
      <c r="J54" s="144"/>
      <c r="K54" s="144"/>
      <c r="L54" s="144"/>
      <c r="M54" s="434"/>
      <c r="N54" s="434"/>
    </row>
    <row r="55" spans="1:14" ht="29.1" customHeight="1">
      <c r="A55" s="158">
        <v>49</v>
      </c>
      <c r="B55" s="430"/>
      <c r="C55" s="431"/>
      <c r="D55" s="143"/>
      <c r="E55" s="144"/>
      <c r="F55" s="144"/>
      <c r="G55" s="144"/>
      <c r="H55" s="144"/>
      <c r="I55" s="144"/>
      <c r="J55" s="144"/>
      <c r="K55" s="144"/>
      <c r="L55" s="144"/>
      <c r="M55" s="434"/>
      <c r="N55" s="434"/>
    </row>
    <row r="56" spans="1:14" ht="29.1" customHeight="1">
      <c r="A56" s="158">
        <v>50</v>
      </c>
      <c r="B56" s="430"/>
      <c r="C56" s="431"/>
      <c r="D56" s="143"/>
      <c r="E56" s="144"/>
      <c r="F56" s="144"/>
      <c r="G56" s="144"/>
      <c r="H56" s="144"/>
      <c r="I56" s="144"/>
      <c r="J56" s="144"/>
      <c r="K56" s="144"/>
      <c r="L56" s="144"/>
      <c r="M56" s="434"/>
      <c r="N56" s="434"/>
    </row>
  </sheetData>
  <sheetProtection sheet="1" objects="1" scenarios="1"/>
  <mergeCells count="108">
    <mergeCell ref="S5:Z5"/>
    <mergeCell ref="B6:C6"/>
    <mergeCell ref="M6:N6"/>
    <mergeCell ref="B7:C7"/>
    <mergeCell ref="M7:N7"/>
    <mergeCell ref="B8:C8"/>
    <mergeCell ref="M8:N8"/>
    <mergeCell ref="A2:C4"/>
    <mergeCell ref="D2:E2"/>
    <mergeCell ref="G2:N2"/>
    <mergeCell ref="D3:E4"/>
    <mergeCell ref="F3:F4"/>
    <mergeCell ref="B12:C12"/>
    <mergeCell ref="M12:N12"/>
    <mergeCell ref="B13:C13"/>
    <mergeCell ref="M13:N13"/>
    <mergeCell ref="B14:C14"/>
    <mergeCell ref="M14:N14"/>
    <mergeCell ref="B9:C9"/>
    <mergeCell ref="M9:N9"/>
    <mergeCell ref="B10:C10"/>
    <mergeCell ref="M10:N10"/>
    <mergeCell ref="B11:C11"/>
    <mergeCell ref="M11:N11"/>
    <mergeCell ref="B18:C18"/>
    <mergeCell ref="M18:N18"/>
    <mergeCell ref="B19:C19"/>
    <mergeCell ref="M19:N19"/>
    <mergeCell ref="B20:C20"/>
    <mergeCell ref="M20:N20"/>
    <mergeCell ref="B15:C15"/>
    <mergeCell ref="M15:N15"/>
    <mergeCell ref="B16:C16"/>
    <mergeCell ref="M16:N16"/>
    <mergeCell ref="B17:C17"/>
    <mergeCell ref="M17:N17"/>
    <mergeCell ref="B24:C24"/>
    <mergeCell ref="M24:N24"/>
    <mergeCell ref="B25:C25"/>
    <mergeCell ref="M25:N25"/>
    <mergeCell ref="B26:C26"/>
    <mergeCell ref="M26:N26"/>
    <mergeCell ref="B21:C21"/>
    <mergeCell ref="M21:N21"/>
    <mergeCell ref="B22:C22"/>
    <mergeCell ref="M22:N22"/>
    <mergeCell ref="B23:C23"/>
    <mergeCell ref="M23:N23"/>
    <mergeCell ref="B30:C30"/>
    <mergeCell ref="M30:N30"/>
    <mergeCell ref="B31:C31"/>
    <mergeCell ref="M31:N31"/>
    <mergeCell ref="B32:C32"/>
    <mergeCell ref="M32:N32"/>
    <mergeCell ref="B27:C27"/>
    <mergeCell ref="M27:N27"/>
    <mergeCell ref="B28:C28"/>
    <mergeCell ref="M28:N28"/>
    <mergeCell ref="B29:C29"/>
    <mergeCell ref="M29:N29"/>
    <mergeCell ref="B36:C36"/>
    <mergeCell ref="M36:N36"/>
    <mergeCell ref="B37:C37"/>
    <mergeCell ref="M37:N37"/>
    <mergeCell ref="B38:C38"/>
    <mergeCell ref="M38:N38"/>
    <mergeCell ref="B33:C33"/>
    <mergeCell ref="M33:N33"/>
    <mergeCell ref="B34:C34"/>
    <mergeCell ref="M34:N34"/>
    <mergeCell ref="B35:C35"/>
    <mergeCell ref="M35:N35"/>
    <mergeCell ref="B42:C42"/>
    <mergeCell ref="M42:N42"/>
    <mergeCell ref="B43:C43"/>
    <mergeCell ref="M43:N43"/>
    <mergeCell ref="B44:C44"/>
    <mergeCell ref="M44:N44"/>
    <mergeCell ref="B39:C39"/>
    <mergeCell ref="M39:N39"/>
    <mergeCell ref="B40:C40"/>
    <mergeCell ref="M40:N40"/>
    <mergeCell ref="B41:C41"/>
    <mergeCell ref="M41:N41"/>
    <mergeCell ref="B48:C48"/>
    <mergeCell ref="M48:N48"/>
    <mergeCell ref="B49:C49"/>
    <mergeCell ref="M49:N49"/>
    <mergeCell ref="B50:C50"/>
    <mergeCell ref="M50:N50"/>
    <mergeCell ref="B45:C45"/>
    <mergeCell ref="M45:N45"/>
    <mergeCell ref="B46:C46"/>
    <mergeCell ref="M46:N46"/>
    <mergeCell ref="B47:C47"/>
    <mergeCell ref="M47:N47"/>
    <mergeCell ref="B54:C54"/>
    <mergeCell ref="M54:N54"/>
    <mergeCell ref="B55:C55"/>
    <mergeCell ref="M55:N55"/>
    <mergeCell ref="B56:C56"/>
    <mergeCell ref="M56:N56"/>
    <mergeCell ref="B51:C51"/>
    <mergeCell ref="M51:N51"/>
    <mergeCell ref="B52:C52"/>
    <mergeCell ref="M52:N52"/>
    <mergeCell ref="B53:C53"/>
    <mergeCell ref="M53:N53"/>
  </mergeCells>
  <phoneticPr fontId="1"/>
  <conditionalFormatting sqref="G2">
    <cfRule type="containsBlanks" dxfId="5" priority="2">
      <formula>LEN(TRIM(G2))=0</formula>
    </cfRule>
  </conditionalFormatting>
  <conditionalFormatting sqref="H3 J3:J4 L3:L4">
    <cfRule type="containsBlanks" dxfId="4" priority="1">
      <formula>LEN(TRIM(H3))=0</formula>
    </cfRule>
  </conditionalFormatting>
  <dataValidations count="2">
    <dataValidation type="list" allowBlank="1" showInputMessage="1" showErrorMessage="1" sqref="F7:L56" xr:uid="{70EE8ED3-E8AE-444C-89AB-AEAD7FD16F6D}">
      <formula1>"〇"</formula1>
    </dataValidation>
    <dataValidation type="list" allowBlank="1" showInputMessage="1" showErrorMessage="1" sqref="E7:E56" xr:uid="{96F199DD-BFD6-495B-9A08-AE48F6C25B28}">
      <formula1>$Q$3:$Q$9</formula1>
    </dataValidation>
  </dataValidations>
  <pageMargins left="0.7" right="0.7" top="0.75" bottom="0.75" header="0.3" footer="0.3"/>
  <pageSetup paperSize="9" scale="4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C1087-8B35-4617-9A1E-14590820313A}">
  <sheetPr>
    <tabColor theme="9"/>
  </sheetPr>
  <dimension ref="A1:P40"/>
  <sheetViews>
    <sheetView view="pageBreakPreview" zoomScale="91" zoomScaleNormal="100" zoomScaleSheetLayoutView="100" workbookViewId="0">
      <pane ySplit="5" topLeftCell="A6" activePane="bottomLeft" state="frozen"/>
      <selection pane="bottomLeft" activeCell="L8" sqref="L8"/>
    </sheetView>
  </sheetViews>
  <sheetFormatPr defaultRowHeight="18.75"/>
  <cols>
    <col min="1" max="1" width="6.875" customWidth="1"/>
    <col min="2" max="5" width="8.625" customWidth="1"/>
    <col min="6" max="12" width="9.75" customWidth="1"/>
    <col min="13" max="14" width="8.625" customWidth="1"/>
    <col min="15" max="15" width="5" customWidth="1"/>
    <col min="16" max="16" width="9" customWidth="1"/>
  </cols>
  <sheetData>
    <row r="1" spans="1:16" ht="34.5" customHeight="1">
      <c r="A1" s="482" t="s">
        <v>171</v>
      </c>
      <c r="B1" s="483"/>
      <c r="C1" s="484"/>
      <c r="D1" s="426" t="s">
        <v>0</v>
      </c>
      <c r="E1" s="442"/>
      <c r="F1" s="9" t="s">
        <v>2</v>
      </c>
      <c r="G1" s="443"/>
      <c r="H1" s="444"/>
      <c r="I1" s="444"/>
      <c r="J1" s="444"/>
      <c r="K1" s="444"/>
      <c r="L1" s="444"/>
      <c r="M1" s="444"/>
      <c r="N1" s="445"/>
    </row>
    <row r="2" spans="1:16" ht="24.95" customHeight="1">
      <c r="A2" s="485"/>
      <c r="B2" s="486"/>
      <c r="C2" s="487"/>
      <c r="D2" s="446" t="s">
        <v>11</v>
      </c>
      <c r="E2" s="447"/>
      <c r="F2" s="421" t="s">
        <v>3</v>
      </c>
      <c r="G2" s="8" t="s">
        <v>1</v>
      </c>
      <c r="H2" s="145"/>
      <c r="I2" s="2" t="s">
        <v>7</v>
      </c>
      <c r="J2" s="145"/>
      <c r="K2" s="10" t="s">
        <v>4</v>
      </c>
      <c r="L2" s="146"/>
      <c r="M2" s="10" t="s">
        <v>5</v>
      </c>
      <c r="N2" s="11" t="str">
        <f>IF(OR(H2=0,J2=0,L2=0),"",DATE(H2+2018,J2,L2))</f>
        <v/>
      </c>
      <c r="O2" t="s">
        <v>17</v>
      </c>
      <c r="P2" t="s">
        <v>16</v>
      </c>
    </row>
    <row r="3" spans="1:16" ht="25.5" customHeight="1">
      <c r="A3" s="488"/>
      <c r="B3" s="489"/>
      <c r="C3" s="490"/>
      <c r="D3" s="448"/>
      <c r="E3" s="449"/>
      <c r="F3" s="421"/>
      <c r="G3" s="12"/>
      <c r="H3" s="13"/>
      <c r="I3" s="13" t="s">
        <v>6</v>
      </c>
      <c r="J3" s="141"/>
      <c r="K3" s="13" t="s">
        <v>4</v>
      </c>
      <c r="L3" s="141"/>
      <c r="M3" s="13" t="s">
        <v>5</v>
      </c>
      <c r="N3" s="14" t="str">
        <f>IF(OR(H2=0,J3=0,L3=0),"",DATE(H2+2018,J3,L3))</f>
        <v/>
      </c>
      <c r="P3" t="s">
        <v>15</v>
      </c>
    </row>
    <row r="4" spans="1:16">
      <c r="A4" s="1"/>
      <c r="B4" s="1"/>
      <c r="C4" s="1"/>
      <c r="D4" s="1"/>
      <c r="E4" s="1"/>
      <c r="F4" s="1"/>
      <c r="G4" s="3"/>
      <c r="H4" s="3"/>
      <c r="I4" s="3"/>
      <c r="J4" s="3"/>
      <c r="K4" s="3"/>
      <c r="L4" s="3"/>
      <c r="M4" s="4"/>
      <c r="N4" s="3"/>
    </row>
    <row r="5" spans="1:16">
      <c r="A5" s="187" t="s">
        <v>8</v>
      </c>
      <c r="B5" s="435" t="s">
        <v>9</v>
      </c>
      <c r="C5" s="436"/>
      <c r="D5" s="187" t="s">
        <v>13</v>
      </c>
      <c r="E5" s="187" t="s">
        <v>14</v>
      </c>
      <c r="F5" s="15" t="str">
        <f>IF(COLUMN(G5)-COLUMN($G$5)+DATE($H$2+2018,$J$2,$L$2)&lt;=DATE($H$2+2018,$J$3,$L$3-1), COLUMN(G5)-COLUMN($G$5)+DATE($H$2+2018,$J$2,$L$2), "")</f>
        <v/>
      </c>
      <c r="G5" s="15" t="str">
        <f t="shared" ref="G5:K5" si="0">IF(COLUMN(H5)-COLUMN($G$5)+DATE($H$2+2018,$J$2,$L$2)&lt;=DATE($H$2+2018,$J$3,$L$3-1), COLUMN(H5)-COLUMN($G$5)+DATE($H$2+2018,$J$2,$L$2), "")</f>
        <v/>
      </c>
      <c r="H5" s="15" t="str">
        <f t="shared" si="0"/>
        <v/>
      </c>
      <c r="I5" s="15" t="str">
        <f t="shared" si="0"/>
        <v/>
      </c>
      <c r="J5" s="15" t="str">
        <f t="shared" si="0"/>
        <v/>
      </c>
      <c r="K5" s="15" t="str">
        <f t="shared" si="0"/>
        <v/>
      </c>
      <c r="L5" s="15" t="str">
        <f>IF(COLUMN(M5)-COLUMN($G$5)+DATE($H$2+2018,$J$2,$L$2)&lt;=DATE($H$2+2018,$J$3,$L$3), COLUMN(M5)-COLUMN($G$5)+DATE($H$2+2018,$J$2,$L$2), "")</f>
        <v/>
      </c>
      <c r="M5" s="437" t="s">
        <v>10</v>
      </c>
      <c r="N5" s="437"/>
    </row>
    <row r="6" spans="1:16" ht="29.1" customHeight="1">
      <c r="A6" s="187">
        <v>1</v>
      </c>
      <c r="B6" s="430"/>
      <c r="C6" s="431"/>
      <c r="D6" s="143"/>
      <c r="E6" s="144"/>
      <c r="F6" s="144"/>
      <c r="G6" s="144"/>
      <c r="H6" s="144"/>
      <c r="I6" s="144"/>
      <c r="J6" s="144"/>
      <c r="K6" s="144"/>
      <c r="L6" s="144"/>
      <c r="M6" s="434"/>
      <c r="N6" s="434"/>
    </row>
    <row r="7" spans="1:16" ht="29.1" customHeight="1">
      <c r="A7" s="187">
        <v>2</v>
      </c>
      <c r="B7" s="430"/>
      <c r="C7" s="431"/>
      <c r="D7" s="143"/>
      <c r="E7" s="144"/>
      <c r="F7" s="144"/>
      <c r="G7" s="144"/>
      <c r="H7" s="144"/>
      <c r="I7" s="144"/>
      <c r="J7" s="144"/>
      <c r="K7" s="144"/>
      <c r="L7" s="144"/>
      <c r="M7" s="434"/>
      <c r="N7" s="434"/>
    </row>
    <row r="8" spans="1:16" ht="29.1" customHeight="1">
      <c r="A8" s="187">
        <v>3</v>
      </c>
      <c r="B8" s="430"/>
      <c r="C8" s="431"/>
      <c r="D8" s="143"/>
      <c r="E8" s="144"/>
      <c r="F8" s="144"/>
      <c r="G8" s="144"/>
      <c r="H8" s="144"/>
      <c r="I8" s="144"/>
      <c r="J8" s="144"/>
      <c r="K8" s="144"/>
      <c r="L8" s="144"/>
      <c r="M8" s="434"/>
      <c r="N8" s="434"/>
    </row>
    <row r="9" spans="1:16" ht="29.1" customHeight="1">
      <c r="A9" s="187">
        <v>4</v>
      </c>
      <c r="B9" s="430"/>
      <c r="C9" s="431"/>
      <c r="D9" s="143"/>
      <c r="E9" s="144"/>
      <c r="F9" s="144"/>
      <c r="G9" s="144"/>
      <c r="H9" s="144"/>
      <c r="I9" s="144"/>
      <c r="J9" s="144"/>
      <c r="K9" s="144"/>
      <c r="L9" s="144"/>
      <c r="M9" s="434"/>
      <c r="N9" s="434"/>
    </row>
    <row r="10" spans="1:16" ht="29.1" customHeight="1">
      <c r="A10" s="187">
        <v>5</v>
      </c>
      <c r="B10" s="430"/>
      <c r="C10" s="431"/>
      <c r="D10" s="143"/>
      <c r="E10" s="144"/>
      <c r="F10" s="144"/>
      <c r="G10" s="144"/>
      <c r="H10" s="144"/>
      <c r="I10" s="144"/>
      <c r="J10" s="144"/>
      <c r="K10" s="144"/>
      <c r="L10" s="144"/>
      <c r="M10" s="434"/>
      <c r="N10" s="434"/>
    </row>
    <row r="11" spans="1:16" ht="29.1" customHeight="1">
      <c r="A11" s="187">
        <v>6</v>
      </c>
      <c r="B11" s="430"/>
      <c r="C11" s="431"/>
      <c r="D11" s="143"/>
      <c r="E11" s="144"/>
      <c r="F11" s="144"/>
      <c r="G11" s="144"/>
      <c r="H11" s="144"/>
      <c r="I11" s="144"/>
      <c r="J11" s="144"/>
      <c r="K11" s="144"/>
      <c r="L11" s="144"/>
      <c r="M11" s="434"/>
      <c r="N11" s="434"/>
    </row>
    <row r="12" spans="1:16" ht="29.1" customHeight="1">
      <c r="A12" s="187">
        <v>7</v>
      </c>
      <c r="B12" s="430"/>
      <c r="C12" s="431"/>
      <c r="D12" s="143"/>
      <c r="E12" s="144"/>
      <c r="F12" s="144"/>
      <c r="G12" s="144"/>
      <c r="H12" s="144"/>
      <c r="I12" s="144"/>
      <c r="J12" s="144"/>
      <c r="K12" s="144"/>
      <c r="L12" s="144"/>
      <c r="M12" s="434"/>
      <c r="N12" s="434"/>
    </row>
    <row r="13" spans="1:16" ht="29.1" customHeight="1">
      <c r="A13" s="187">
        <v>8</v>
      </c>
      <c r="B13" s="430"/>
      <c r="C13" s="431"/>
      <c r="D13" s="143"/>
      <c r="E13" s="144"/>
      <c r="F13" s="144"/>
      <c r="G13" s="144"/>
      <c r="H13" s="144"/>
      <c r="I13" s="144"/>
      <c r="J13" s="144"/>
      <c r="K13" s="144"/>
      <c r="L13" s="144"/>
      <c r="M13" s="434"/>
      <c r="N13" s="434"/>
    </row>
    <row r="14" spans="1:16" ht="29.1" customHeight="1">
      <c r="A14" s="187">
        <v>9</v>
      </c>
      <c r="B14" s="430"/>
      <c r="C14" s="431"/>
      <c r="D14" s="143"/>
      <c r="E14" s="144"/>
      <c r="F14" s="144"/>
      <c r="G14" s="144"/>
      <c r="H14" s="144"/>
      <c r="I14" s="144"/>
      <c r="J14" s="144"/>
      <c r="K14" s="144"/>
      <c r="L14" s="144"/>
      <c r="M14" s="434"/>
      <c r="N14" s="434"/>
    </row>
    <row r="15" spans="1:16" ht="29.1" customHeight="1">
      <c r="A15" s="187">
        <v>10</v>
      </c>
      <c r="B15" s="430"/>
      <c r="C15" s="431"/>
      <c r="D15" s="143"/>
      <c r="E15" s="144"/>
      <c r="F15" s="144"/>
      <c r="G15" s="144"/>
      <c r="H15" s="144"/>
      <c r="I15" s="144"/>
      <c r="J15" s="144"/>
      <c r="K15" s="144"/>
      <c r="L15" s="144"/>
      <c r="M15" s="434"/>
      <c r="N15" s="434"/>
    </row>
    <row r="16" spans="1:16" ht="29.1" customHeight="1">
      <c r="A16" s="187">
        <v>11</v>
      </c>
      <c r="B16" s="430"/>
      <c r="C16" s="431"/>
      <c r="D16" s="143"/>
      <c r="E16" s="144"/>
      <c r="F16" s="144"/>
      <c r="G16" s="144"/>
      <c r="H16" s="144"/>
      <c r="I16" s="144"/>
      <c r="J16" s="144"/>
      <c r="K16" s="144"/>
      <c r="L16" s="144"/>
      <c r="M16" s="434"/>
      <c r="N16" s="434"/>
    </row>
    <row r="17" spans="1:14" ht="29.1" customHeight="1">
      <c r="A17" s="187">
        <v>12</v>
      </c>
      <c r="B17" s="430"/>
      <c r="C17" s="431"/>
      <c r="D17" s="143"/>
      <c r="E17" s="144"/>
      <c r="F17" s="144"/>
      <c r="G17" s="144"/>
      <c r="H17" s="144"/>
      <c r="I17" s="144"/>
      <c r="J17" s="144"/>
      <c r="K17" s="144"/>
      <c r="L17" s="144"/>
      <c r="M17" s="434"/>
      <c r="N17" s="434"/>
    </row>
    <row r="18" spans="1:14" ht="29.1" customHeight="1">
      <c r="A18" s="187">
        <v>13</v>
      </c>
      <c r="B18" s="430"/>
      <c r="C18" s="431"/>
      <c r="D18" s="143"/>
      <c r="E18" s="144"/>
      <c r="F18" s="144"/>
      <c r="G18" s="144"/>
      <c r="H18" s="144"/>
      <c r="I18" s="144"/>
      <c r="J18" s="144"/>
      <c r="K18" s="144"/>
      <c r="L18" s="144"/>
      <c r="M18" s="434"/>
      <c r="N18" s="434"/>
    </row>
    <row r="19" spans="1:14" ht="29.1" customHeight="1">
      <c r="A19" s="187">
        <v>14</v>
      </c>
      <c r="B19" s="430"/>
      <c r="C19" s="431"/>
      <c r="D19" s="143"/>
      <c r="E19" s="144"/>
      <c r="F19" s="144"/>
      <c r="G19" s="144"/>
      <c r="H19" s="144"/>
      <c r="I19" s="144"/>
      <c r="J19" s="144"/>
      <c r="K19" s="144"/>
      <c r="L19" s="144"/>
      <c r="M19" s="434"/>
      <c r="N19" s="434"/>
    </row>
    <row r="20" spans="1:14" ht="29.1" customHeight="1">
      <c r="A20" s="187">
        <v>15</v>
      </c>
      <c r="B20" s="430"/>
      <c r="C20" s="431"/>
      <c r="D20" s="143"/>
      <c r="E20" s="144"/>
      <c r="F20" s="144"/>
      <c r="G20" s="144"/>
      <c r="H20" s="144"/>
      <c r="I20" s="144"/>
      <c r="J20" s="144"/>
      <c r="K20" s="144"/>
      <c r="L20" s="144"/>
      <c r="M20" s="434"/>
      <c r="N20" s="434"/>
    </row>
    <row r="21" spans="1:14" ht="29.1" customHeight="1">
      <c r="A21" s="187">
        <v>16</v>
      </c>
      <c r="B21" s="430"/>
      <c r="C21" s="431"/>
      <c r="D21" s="143"/>
      <c r="E21" s="144"/>
      <c r="F21" s="144"/>
      <c r="G21" s="144"/>
      <c r="H21" s="144"/>
      <c r="I21" s="144"/>
      <c r="J21" s="144"/>
      <c r="K21" s="144"/>
      <c r="L21" s="144"/>
      <c r="M21" s="434"/>
      <c r="N21" s="434"/>
    </row>
    <row r="22" spans="1:14" ht="29.1" customHeight="1">
      <c r="A22" s="187">
        <v>17</v>
      </c>
      <c r="B22" s="430"/>
      <c r="C22" s="431"/>
      <c r="D22" s="143"/>
      <c r="E22" s="144"/>
      <c r="F22" s="144"/>
      <c r="G22" s="144"/>
      <c r="H22" s="144"/>
      <c r="I22" s="144"/>
      <c r="J22" s="144"/>
      <c r="K22" s="144"/>
      <c r="L22" s="144"/>
      <c r="M22" s="434"/>
      <c r="N22" s="434"/>
    </row>
    <row r="23" spans="1:14" ht="29.1" customHeight="1">
      <c r="A23" s="187">
        <v>18</v>
      </c>
      <c r="B23" s="430"/>
      <c r="C23" s="431"/>
      <c r="D23" s="143"/>
      <c r="E23" s="144"/>
      <c r="F23" s="144"/>
      <c r="G23" s="144"/>
      <c r="H23" s="144"/>
      <c r="I23" s="144"/>
      <c r="J23" s="144"/>
      <c r="K23" s="144"/>
      <c r="L23" s="144"/>
      <c r="M23" s="434"/>
      <c r="N23" s="434"/>
    </row>
    <row r="24" spans="1:14" ht="29.1" customHeight="1">
      <c r="A24" s="187">
        <v>19</v>
      </c>
      <c r="B24" s="430"/>
      <c r="C24" s="431"/>
      <c r="D24" s="143"/>
      <c r="E24" s="144"/>
      <c r="F24" s="144"/>
      <c r="G24" s="144"/>
      <c r="H24" s="144"/>
      <c r="I24" s="144"/>
      <c r="J24" s="144"/>
      <c r="K24" s="144"/>
      <c r="L24" s="144"/>
      <c r="M24" s="434"/>
      <c r="N24" s="434"/>
    </row>
    <row r="25" spans="1:14" ht="29.1" customHeight="1">
      <c r="A25" s="187">
        <v>20</v>
      </c>
      <c r="B25" s="430"/>
      <c r="C25" s="431"/>
      <c r="D25" s="143"/>
      <c r="E25" s="144"/>
      <c r="F25" s="144"/>
      <c r="G25" s="144"/>
      <c r="H25" s="144"/>
      <c r="I25" s="144"/>
      <c r="J25" s="144"/>
      <c r="K25" s="144"/>
      <c r="L25" s="144"/>
      <c r="M25" s="434"/>
      <c r="N25" s="434"/>
    </row>
    <row r="26" spans="1:14" ht="29.1" customHeight="1">
      <c r="A26" s="187">
        <v>21</v>
      </c>
      <c r="B26" s="430"/>
      <c r="C26" s="431"/>
      <c r="D26" s="143"/>
      <c r="E26" s="144"/>
      <c r="F26" s="144"/>
      <c r="G26" s="144"/>
      <c r="H26" s="144"/>
      <c r="I26" s="144"/>
      <c r="J26" s="144"/>
      <c r="K26" s="144"/>
      <c r="L26" s="144"/>
      <c r="M26" s="434"/>
      <c r="N26" s="434"/>
    </row>
    <row r="27" spans="1:14" ht="29.1" customHeight="1">
      <c r="A27" s="187">
        <v>22</v>
      </c>
      <c r="B27" s="430"/>
      <c r="C27" s="431"/>
      <c r="D27" s="143"/>
      <c r="E27" s="144"/>
      <c r="F27" s="144"/>
      <c r="G27" s="144"/>
      <c r="H27" s="144"/>
      <c r="I27" s="144"/>
      <c r="J27" s="144"/>
      <c r="K27" s="144"/>
      <c r="L27" s="144"/>
      <c r="M27" s="434"/>
      <c r="N27" s="434"/>
    </row>
    <row r="28" spans="1:14" ht="29.1" customHeight="1">
      <c r="A28" s="187">
        <v>23</v>
      </c>
      <c r="B28" s="430"/>
      <c r="C28" s="431"/>
      <c r="D28" s="143"/>
      <c r="E28" s="144"/>
      <c r="F28" s="144"/>
      <c r="G28" s="144"/>
      <c r="H28" s="144"/>
      <c r="I28" s="144"/>
      <c r="J28" s="144"/>
      <c r="K28" s="144"/>
      <c r="L28" s="144"/>
      <c r="M28" s="434"/>
      <c r="N28" s="434"/>
    </row>
    <row r="29" spans="1:14" ht="29.1" customHeight="1">
      <c r="A29" s="187">
        <v>24</v>
      </c>
      <c r="B29" s="430"/>
      <c r="C29" s="431"/>
      <c r="D29" s="143"/>
      <c r="E29" s="144"/>
      <c r="F29" s="144"/>
      <c r="G29" s="144"/>
      <c r="H29" s="144"/>
      <c r="I29" s="144"/>
      <c r="J29" s="144"/>
      <c r="K29" s="144"/>
      <c r="L29" s="144"/>
      <c r="M29" s="434"/>
      <c r="N29" s="434"/>
    </row>
    <row r="30" spans="1:14" ht="29.1" customHeight="1">
      <c r="A30" s="187">
        <v>25</v>
      </c>
      <c r="B30" s="430"/>
      <c r="C30" s="431"/>
      <c r="D30" s="143"/>
      <c r="E30" s="144"/>
      <c r="F30" s="144"/>
      <c r="G30" s="144"/>
      <c r="H30" s="144"/>
      <c r="I30" s="144"/>
      <c r="J30" s="144"/>
      <c r="K30" s="144"/>
      <c r="L30" s="144"/>
      <c r="M30" s="434"/>
      <c r="N30" s="434"/>
    </row>
    <row r="31" spans="1:14" ht="29.1" customHeight="1">
      <c r="A31" s="187">
        <v>26</v>
      </c>
      <c r="B31" s="430"/>
      <c r="C31" s="431"/>
      <c r="D31" s="143"/>
      <c r="E31" s="144"/>
      <c r="F31" s="144"/>
      <c r="G31" s="144"/>
      <c r="H31" s="144"/>
      <c r="I31" s="144"/>
      <c r="J31" s="144"/>
      <c r="K31" s="144"/>
      <c r="L31" s="144"/>
      <c r="M31" s="434"/>
      <c r="N31" s="434"/>
    </row>
    <row r="32" spans="1:14" ht="29.1" customHeight="1">
      <c r="A32" s="187">
        <v>27</v>
      </c>
      <c r="B32" s="430"/>
      <c r="C32" s="431"/>
      <c r="D32" s="143"/>
      <c r="E32" s="144"/>
      <c r="F32" s="144"/>
      <c r="G32" s="144"/>
      <c r="H32" s="144"/>
      <c r="I32" s="144"/>
      <c r="J32" s="144"/>
      <c r="K32" s="144"/>
      <c r="L32" s="144"/>
      <c r="M32" s="434"/>
      <c r="N32" s="434"/>
    </row>
    <row r="33" spans="1:14" ht="29.1" customHeight="1">
      <c r="A33" s="187">
        <v>28</v>
      </c>
      <c r="B33" s="430"/>
      <c r="C33" s="431"/>
      <c r="D33" s="143"/>
      <c r="E33" s="144"/>
      <c r="F33" s="144"/>
      <c r="G33" s="144"/>
      <c r="H33" s="144"/>
      <c r="I33" s="144"/>
      <c r="J33" s="144"/>
      <c r="K33" s="144"/>
      <c r="L33" s="144"/>
      <c r="M33" s="434"/>
      <c r="N33" s="434"/>
    </row>
    <row r="34" spans="1:14" ht="29.1" customHeight="1">
      <c r="A34" s="187">
        <v>29</v>
      </c>
      <c r="B34" s="430"/>
      <c r="C34" s="431"/>
      <c r="D34" s="143"/>
      <c r="E34" s="144"/>
      <c r="F34" s="144"/>
      <c r="G34" s="144"/>
      <c r="H34" s="144"/>
      <c r="I34" s="144"/>
      <c r="J34" s="144"/>
      <c r="K34" s="144"/>
      <c r="L34" s="144"/>
      <c r="M34" s="434"/>
      <c r="N34" s="434"/>
    </row>
    <row r="35" spans="1:14" ht="29.1" customHeight="1">
      <c r="A35" s="187">
        <v>30</v>
      </c>
      <c r="B35" s="430"/>
      <c r="C35" s="431"/>
      <c r="D35" s="143"/>
      <c r="E35" s="144"/>
      <c r="F35" s="144"/>
      <c r="G35" s="144"/>
      <c r="H35" s="144"/>
      <c r="I35" s="144"/>
      <c r="J35" s="144"/>
      <c r="K35" s="144"/>
      <c r="L35" s="144"/>
      <c r="M35" s="434"/>
      <c r="N35" s="434"/>
    </row>
    <row r="37" spans="1:14" ht="18" customHeight="1">
      <c r="A37" s="437" t="s">
        <v>172</v>
      </c>
      <c r="B37" s="437"/>
      <c r="C37" s="437"/>
      <c r="D37" s="437"/>
      <c r="E37" s="437"/>
      <c r="F37" s="437"/>
      <c r="G37" s="437"/>
      <c r="H37" s="437"/>
    </row>
    <row r="38" spans="1:14" ht="18" customHeight="1">
      <c r="A38" s="7"/>
      <c r="B38" s="15" t="str">
        <f t="shared" ref="B38:H38" si="1">F5</f>
        <v/>
      </c>
      <c r="C38" s="15" t="str">
        <f t="shared" si="1"/>
        <v/>
      </c>
      <c r="D38" s="15" t="str">
        <f t="shared" si="1"/>
        <v/>
      </c>
      <c r="E38" s="15" t="str">
        <f t="shared" si="1"/>
        <v/>
      </c>
      <c r="F38" s="15" t="str">
        <f t="shared" si="1"/>
        <v/>
      </c>
      <c r="G38" s="15" t="str">
        <f t="shared" si="1"/>
        <v/>
      </c>
      <c r="H38" s="15" t="str">
        <f t="shared" si="1"/>
        <v/>
      </c>
    </row>
    <row r="39" spans="1:14" ht="18" customHeight="1">
      <c r="A39" s="64" t="s">
        <v>16</v>
      </c>
      <c r="B39" s="6">
        <f>COUNTIFS(F6:F35, "〇", E6:E35, "大人")</f>
        <v>0</v>
      </c>
      <c r="C39" s="6">
        <f>COUNTIFS(G6:G35, "〇", E6:E35, "大人")</f>
        <v>0</v>
      </c>
      <c r="D39" s="6">
        <f>COUNTIFS(H6:H35, "〇", E6:E35, "大人")</f>
        <v>0</v>
      </c>
      <c r="E39" s="6">
        <f>COUNTIFS(I6:I35, "〇", E6:E35, "大人")</f>
        <v>0</v>
      </c>
      <c r="F39" s="6">
        <f>COUNTIFS(J6:J35, "〇", E6:E35, "大人")</f>
        <v>0</v>
      </c>
      <c r="G39" s="6">
        <f>COUNTIFS(K6:K35, "〇", E6:E35, "大人")</f>
        <v>0</v>
      </c>
      <c r="H39" s="6">
        <f>COUNTIFS(L6:L35, "〇", E6:E35, "大人")</f>
        <v>0</v>
      </c>
    </row>
    <row r="40" spans="1:14" ht="18" customHeight="1">
      <c r="A40" s="65" t="s">
        <v>15</v>
      </c>
      <c r="B40" s="6">
        <f>COUNTIFS(F6:F35, "〇", E6:E35, "学生")</f>
        <v>0</v>
      </c>
      <c r="C40" s="6">
        <f>COUNTIFS(G6:G35, "〇", E6:E35, "学生")</f>
        <v>0</v>
      </c>
      <c r="D40" s="6">
        <f>COUNTIFS(H6:H35, "〇", E6:E35, "学生")</f>
        <v>0</v>
      </c>
      <c r="E40" s="6">
        <f>COUNTIFS(I6:I35, "〇", E6:E35, "学生")</f>
        <v>0</v>
      </c>
      <c r="F40" s="6">
        <f>COUNTIFS(J6:J35, "〇", E6:E35, "学生")</f>
        <v>0</v>
      </c>
      <c r="G40" s="6">
        <f>COUNTIFS(K6:K35, "〇", E6:E35, "学生")</f>
        <v>0</v>
      </c>
      <c r="H40" s="6">
        <f>COUNTIFS(L6:L35, "〇", E6:E35, "学生")</f>
        <v>0</v>
      </c>
    </row>
  </sheetData>
  <sheetProtection sheet="1" objects="1" scenarios="1"/>
  <mergeCells count="68">
    <mergeCell ref="B5:C5"/>
    <mergeCell ref="M5:N5"/>
    <mergeCell ref="A1:C3"/>
    <mergeCell ref="D1:E1"/>
    <mergeCell ref="G1:N1"/>
    <mergeCell ref="D2:E3"/>
    <mergeCell ref="F2:F3"/>
    <mergeCell ref="B8:C8"/>
    <mergeCell ref="M8:N8"/>
    <mergeCell ref="B9:C9"/>
    <mergeCell ref="M9:N9"/>
    <mergeCell ref="B6:C6"/>
    <mergeCell ref="M6:N6"/>
    <mergeCell ref="B7:C7"/>
    <mergeCell ref="M7:N7"/>
    <mergeCell ref="B12:C12"/>
    <mergeCell ref="M12:N12"/>
    <mergeCell ref="B13:C13"/>
    <mergeCell ref="M13:N13"/>
    <mergeCell ref="B10:C10"/>
    <mergeCell ref="M10:N10"/>
    <mergeCell ref="B11:C11"/>
    <mergeCell ref="M11:N11"/>
    <mergeCell ref="B16:C16"/>
    <mergeCell ref="M16:N16"/>
    <mergeCell ref="B17:C17"/>
    <mergeCell ref="M17:N17"/>
    <mergeCell ref="B14:C14"/>
    <mergeCell ref="M14:N14"/>
    <mergeCell ref="B15:C15"/>
    <mergeCell ref="M15:N15"/>
    <mergeCell ref="B20:C20"/>
    <mergeCell ref="M20:N20"/>
    <mergeCell ref="B21:C21"/>
    <mergeCell ref="M21:N21"/>
    <mergeCell ref="B18:C18"/>
    <mergeCell ref="M18:N18"/>
    <mergeCell ref="B19:C19"/>
    <mergeCell ref="M19:N19"/>
    <mergeCell ref="B24:C24"/>
    <mergeCell ref="M24:N24"/>
    <mergeCell ref="B25:C25"/>
    <mergeCell ref="M25:N25"/>
    <mergeCell ref="B22:C22"/>
    <mergeCell ref="M22:N22"/>
    <mergeCell ref="B23:C23"/>
    <mergeCell ref="M23:N23"/>
    <mergeCell ref="B28:C28"/>
    <mergeCell ref="M28:N28"/>
    <mergeCell ref="B29:C29"/>
    <mergeCell ref="M29:N29"/>
    <mergeCell ref="B26:C26"/>
    <mergeCell ref="M26:N26"/>
    <mergeCell ref="B27:C27"/>
    <mergeCell ref="M27:N27"/>
    <mergeCell ref="B32:C32"/>
    <mergeCell ref="M32:N32"/>
    <mergeCell ref="B33:C33"/>
    <mergeCell ref="M33:N33"/>
    <mergeCell ref="B30:C30"/>
    <mergeCell ref="M30:N30"/>
    <mergeCell ref="B31:C31"/>
    <mergeCell ref="M31:N31"/>
    <mergeCell ref="A37:H37"/>
    <mergeCell ref="B34:C34"/>
    <mergeCell ref="M34:N34"/>
    <mergeCell ref="B35:C35"/>
    <mergeCell ref="M35:N35"/>
  </mergeCells>
  <phoneticPr fontId="1"/>
  <conditionalFormatting sqref="G1">
    <cfRule type="containsBlanks" dxfId="3" priority="2">
      <formula>LEN(TRIM(G1))=0</formula>
    </cfRule>
  </conditionalFormatting>
  <conditionalFormatting sqref="H2 J2:J3 L2:L3">
    <cfRule type="containsBlanks" dxfId="2" priority="1">
      <formula>LEN(TRIM(H2))=0</formula>
    </cfRule>
  </conditionalFormatting>
  <dataValidations count="2">
    <dataValidation type="list" allowBlank="1" showInputMessage="1" showErrorMessage="1" sqref="E6:E35" xr:uid="{97247242-2AC5-4A90-9A7F-F87A6F5223D7}">
      <formula1>"大人,学生"</formula1>
    </dataValidation>
    <dataValidation type="list" allowBlank="1" showInputMessage="1" showErrorMessage="1" sqref="F6:L35" xr:uid="{24E78250-E64D-46FE-B6AF-D514B2191DF9}">
      <formula1>"〇"</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利用団体票 </vt:lpstr>
      <vt:lpstr>健康状態調査票</vt:lpstr>
      <vt:lpstr>研修生（男性）</vt:lpstr>
      <vt:lpstr>研修生（女性）</vt:lpstr>
      <vt:lpstr>引率者（男性）</vt:lpstr>
      <vt:lpstr>引率者（女性）</vt:lpstr>
      <vt:lpstr>日帰り（研修生・男性）</vt:lpstr>
      <vt:lpstr>日帰り（研修生・女性）</vt:lpstr>
      <vt:lpstr>日帰り（引率者・男性）</vt:lpstr>
      <vt:lpstr>日帰り（引率者・女性）</vt:lpstr>
      <vt:lpstr>'引率者（女性）'!Print_Area</vt:lpstr>
      <vt:lpstr>'引率者（男性）'!Print_Area</vt:lpstr>
      <vt:lpstr>健康状態調査票!Print_Area</vt:lpstr>
      <vt:lpstr>'研修生（女性）'!Print_Area</vt:lpstr>
      <vt:lpstr>'研修生（男性）'!Print_Area</vt:lpstr>
      <vt:lpstr>'日帰り（引率者・女性）'!Print_Area</vt:lpstr>
      <vt:lpstr>'日帰り（引率者・男性）'!Print_Area</vt:lpstr>
      <vt:lpstr>'日帰り（研修生・女性）'!Print_Area</vt:lpstr>
      <vt:lpstr>'日帰り（研修生・男性）'!Print_Area</vt:lpstr>
      <vt:lpstr>'利用団体票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華純 野村</dc:creator>
  <cp:lastModifiedBy>黒田　雅秀</cp:lastModifiedBy>
  <cp:lastPrinted>2025-03-29T02:29:51Z</cp:lastPrinted>
  <dcterms:created xsi:type="dcterms:W3CDTF">2024-01-28T02:36:08Z</dcterms:created>
  <dcterms:modified xsi:type="dcterms:W3CDTF">2026-06-22T05:58:15Z</dcterms:modified>
</cp:coreProperties>
</file>