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20etj-SV21\国立江田島青少年交流の家\事業推進係\【2026(R8)年度】\推進マニュアル・データ原本\R8\"/>
    </mc:Choice>
  </mc:AlternateContent>
  <xr:revisionPtr revIDLastSave="0" documentId="13_ncr:1_{6E99F86E-3D03-4599-BB76-A512238409B8}" xr6:coauthVersionLast="47" xr6:coauthVersionMax="47" xr10:uidLastSave="{00000000-0000-0000-0000-000000000000}"/>
  <bookViews>
    <workbookView xWindow="21480" yWindow="-120" windowWidth="29040" windowHeight="16440" activeTab="1" xr2:uid="{6CD478F9-1CC9-45DB-8235-351494899CB6}"/>
  </bookViews>
  <sheets>
    <sheet name="利用団体票 " sheetId="18" r:id="rId1"/>
    <sheet name="健康状態調査票" sheetId="25" r:id="rId2"/>
    <sheet name="児童・生徒（男性）" sheetId="13" r:id="rId3"/>
    <sheet name="児童・生徒（女性）" sheetId="17" r:id="rId4"/>
    <sheet name="引率者（男性）" sheetId="14" r:id="rId5"/>
    <sheet name="引率者（女性）" sheetId="8" r:id="rId6"/>
    <sheet name="日帰り（研修生・男性）" sheetId="26" r:id="rId7"/>
    <sheet name="日帰り（研修生・女性）" sheetId="27" r:id="rId8"/>
    <sheet name="日帰り（引率者・男性）" sheetId="28" r:id="rId9"/>
    <sheet name="日帰り（引率者・女性）" sheetId="29" r:id="rId10"/>
  </sheets>
  <definedNames>
    <definedName name="_xlnm.Print_Area" localSheetId="5">'引率者（女性）'!$A$1:$O$35</definedName>
    <definedName name="_xlnm.Print_Area" localSheetId="4">'引率者（男性）'!$A$1:$O$35</definedName>
    <definedName name="_xlnm.Print_Area" localSheetId="1">健康状態調査票!$A$1:$J$25</definedName>
    <definedName name="_xlnm.Print_Area" localSheetId="3">'児童・生徒（女性）'!$A$1:$N$325</definedName>
    <definedName name="_xlnm.Print_Area" localSheetId="2">'児童・生徒（男性）'!$A$1:$N$325</definedName>
    <definedName name="_xlnm.Print_Area" localSheetId="9">'日帰り（引率者・女性）'!$A$1:$N$35</definedName>
    <definedName name="_xlnm.Print_Area" localSheetId="8">'日帰り（引率者・男性）'!$A$1:$N$35</definedName>
    <definedName name="_xlnm.Print_Area" localSheetId="7">'日帰り（研修生・女性）'!$A$2:$N$56</definedName>
    <definedName name="_xlnm.Print_Area" localSheetId="6">'日帰り（研修生・男性）'!$A$2:$N$56</definedName>
    <definedName name="_xlnm.Print_Area" localSheetId="0">'利用団体票 '!$A$1:$R$106</definedName>
    <definedName name="_xlnm.Print_Titles" localSheetId="3">'児童・生徒（女性）'!$1:$5</definedName>
    <definedName name="_xlnm.Print_Titles" localSheetId="2">'児童・生徒（男性）'!$1:$5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57" i="18" l="1"/>
  <c r="G57" i="18"/>
  <c r="F57" i="18"/>
  <c r="E57" i="18"/>
  <c r="D57" i="18"/>
  <c r="C57" i="18"/>
  <c r="L59" i="18"/>
  <c r="M59" i="18"/>
  <c r="N59" i="18"/>
  <c r="O59" i="18"/>
  <c r="P59" i="18"/>
  <c r="Q59" i="18"/>
  <c r="R59" i="18"/>
  <c r="K59" i="18"/>
  <c r="L58" i="18"/>
  <c r="M58" i="18"/>
  <c r="N58" i="18"/>
  <c r="O58" i="18"/>
  <c r="P58" i="18"/>
  <c r="Q58" i="18"/>
  <c r="R58" i="18"/>
  <c r="K58" i="18"/>
  <c r="L54" i="18"/>
  <c r="M54" i="18"/>
  <c r="N54" i="18"/>
  <c r="O54" i="18"/>
  <c r="P54" i="18"/>
  <c r="Q54" i="18"/>
  <c r="R54" i="18"/>
  <c r="K54" i="18"/>
  <c r="L53" i="18"/>
  <c r="M53" i="18"/>
  <c r="N53" i="18"/>
  <c r="O53" i="18"/>
  <c r="P53" i="18"/>
  <c r="Q53" i="18"/>
  <c r="R53" i="18"/>
  <c r="K53" i="18"/>
  <c r="L57" i="18"/>
  <c r="M57" i="18"/>
  <c r="N57" i="18"/>
  <c r="O57" i="18"/>
  <c r="P57" i="18"/>
  <c r="Q57" i="18"/>
  <c r="R57" i="18"/>
  <c r="K57" i="18"/>
  <c r="L52" i="18"/>
  <c r="M52" i="18"/>
  <c r="N52" i="18"/>
  <c r="O52" i="18"/>
  <c r="P52" i="18"/>
  <c r="Q52" i="18"/>
  <c r="R52" i="18"/>
  <c r="K52" i="18"/>
  <c r="H40" i="29" l="1"/>
  <c r="G40" i="29"/>
  <c r="F40" i="29"/>
  <c r="E40" i="29"/>
  <c r="D40" i="29"/>
  <c r="C40" i="29"/>
  <c r="B40" i="29"/>
  <c r="H39" i="29"/>
  <c r="G39" i="29"/>
  <c r="F39" i="29"/>
  <c r="E39" i="29"/>
  <c r="D39" i="29"/>
  <c r="C39" i="29"/>
  <c r="B39" i="29"/>
  <c r="Q35" i="29"/>
  <c r="P35" i="29"/>
  <c r="O35" i="29"/>
  <c r="Q34" i="29"/>
  <c r="P34" i="29"/>
  <c r="O34" i="29"/>
  <c r="Q33" i="29"/>
  <c r="P33" i="29"/>
  <c r="O33" i="29"/>
  <c r="Q32" i="29"/>
  <c r="P32" i="29"/>
  <c r="O32" i="29"/>
  <c r="Q31" i="29"/>
  <c r="P31" i="29"/>
  <c r="O31" i="29"/>
  <c r="Q30" i="29"/>
  <c r="P30" i="29"/>
  <c r="O30" i="29"/>
  <c r="Q29" i="29"/>
  <c r="P29" i="29"/>
  <c r="O29" i="29"/>
  <c r="Q28" i="29"/>
  <c r="P28" i="29"/>
  <c r="O28" i="29"/>
  <c r="Q27" i="29"/>
  <c r="P27" i="29"/>
  <c r="O27" i="29"/>
  <c r="Q26" i="29"/>
  <c r="P26" i="29"/>
  <c r="O26" i="29"/>
  <c r="Q25" i="29"/>
  <c r="P25" i="29"/>
  <c r="O25" i="29"/>
  <c r="Q24" i="29"/>
  <c r="P24" i="29"/>
  <c r="O24" i="29"/>
  <c r="Q23" i="29"/>
  <c r="P23" i="29"/>
  <c r="O23" i="29"/>
  <c r="Q22" i="29"/>
  <c r="P22" i="29"/>
  <c r="O22" i="29"/>
  <c r="Q21" i="29"/>
  <c r="P21" i="29"/>
  <c r="O21" i="29"/>
  <c r="Q20" i="29"/>
  <c r="P20" i="29"/>
  <c r="O20" i="29"/>
  <c r="Q19" i="29"/>
  <c r="P19" i="29"/>
  <c r="O19" i="29"/>
  <c r="Q18" i="29"/>
  <c r="P18" i="29"/>
  <c r="O18" i="29"/>
  <c r="Q17" i="29"/>
  <c r="P17" i="29"/>
  <c r="O17" i="29"/>
  <c r="Q16" i="29"/>
  <c r="P16" i="29"/>
  <c r="O16" i="29"/>
  <c r="Q15" i="29"/>
  <c r="P15" i="29"/>
  <c r="O15" i="29"/>
  <c r="Q14" i="29"/>
  <c r="P14" i="29"/>
  <c r="O14" i="29"/>
  <c r="Q13" i="29"/>
  <c r="P13" i="29"/>
  <c r="O13" i="29"/>
  <c r="Q12" i="29"/>
  <c r="P12" i="29"/>
  <c r="O12" i="29"/>
  <c r="Q11" i="29"/>
  <c r="P11" i="29"/>
  <c r="O11" i="29"/>
  <c r="Q10" i="29"/>
  <c r="P10" i="29"/>
  <c r="O10" i="29"/>
  <c r="Q9" i="29"/>
  <c r="P9" i="29"/>
  <c r="O9" i="29"/>
  <c r="Q8" i="29"/>
  <c r="P8" i="29"/>
  <c r="O8" i="29"/>
  <c r="Q7" i="29"/>
  <c r="P7" i="29"/>
  <c r="O7" i="29"/>
  <c r="Q6" i="29"/>
  <c r="P6" i="29"/>
  <c r="O6" i="29"/>
  <c r="L5" i="29"/>
  <c r="H38" i="29" s="1"/>
  <c r="K5" i="29"/>
  <c r="G38" i="29" s="1"/>
  <c r="J5" i="29"/>
  <c r="F38" i="29" s="1"/>
  <c r="I5" i="29"/>
  <c r="E38" i="29" s="1"/>
  <c r="H5" i="29"/>
  <c r="D38" i="29" s="1"/>
  <c r="G5" i="29"/>
  <c r="C38" i="29" s="1"/>
  <c r="F5" i="29"/>
  <c r="B38" i="29" s="1"/>
  <c r="N3" i="29"/>
  <c r="N2" i="29"/>
  <c r="H40" i="28"/>
  <c r="G40" i="28"/>
  <c r="F40" i="28"/>
  <c r="E40" i="28"/>
  <c r="D40" i="28"/>
  <c r="C40" i="28"/>
  <c r="B40" i="28"/>
  <c r="H39" i="28"/>
  <c r="G39" i="28"/>
  <c r="F39" i="28"/>
  <c r="E39" i="28"/>
  <c r="D39" i="28"/>
  <c r="C39" i="28"/>
  <c r="B39" i="28"/>
  <c r="H38" i="28"/>
  <c r="G38" i="28"/>
  <c r="F38" i="28"/>
  <c r="E38" i="28"/>
  <c r="D38" i="28"/>
  <c r="C38" i="28"/>
  <c r="L5" i="28"/>
  <c r="K5" i="28"/>
  <c r="J5" i="28"/>
  <c r="I5" i="28"/>
  <c r="H5" i="28"/>
  <c r="G5" i="28"/>
  <c r="F5" i="28"/>
  <c r="B38" i="28" s="1"/>
  <c r="N3" i="28"/>
  <c r="N2" i="28"/>
  <c r="U36" i="27"/>
  <c r="T36" i="27"/>
  <c r="S36" i="27"/>
  <c r="R36" i="27"/>
  <c r="Q36" i="27"/>
  <c r="P36" i="27"/>
  <c r="Z13" i="27"/>
  <c r="Y13" i="27"/>
  <c r="X13" i="27"/>
  <c r="W13" i="27"/>
  <c r="V13" i="27"/>
  <c r="U13" i="27"/>
  <c r="T13" i="27"/>
  <c r="Z12" i="27"/>
  <c r="Y12" i="27"/>
  <c r="X12" i="27"/>
  <c r="W12" i="27"/>
  <c r="V12" i="27"/>
  <c r="U12" i="27"/>
  <c r="T12" i="27"/>
  <c r="Z11" i="27"/>
  <c r="Y11" i="27"/>
  <c r="X11" i="27"/>
  <c r="W11" i="27"/>
  <c r="V11" i="27"/>
  <c r="U11" i="27"/>
  <c r="T11" i="27"/>
  <c r="Z10" i="27"/>
  <c r="Y10" i="27"/>
  <c r="X10" i="27"/>
  <c r="W10" i="27"/>
  <c r="V10" i="27"/>
  <c r="U10" i="27"/>
  <c r="T10" i="27"/>
  <c r="Z9" i="27"/>
  <c r="Y9" i="27"/>
  <c r="X9" i="27"/>
  <c r="W9" i="27"/>
  <c r="V9" i="27"/>
  <c r="U9" i="27"/>
  <c r="T9" i="27"/>
  <c r="Z8" i="27"/>
  <c r="Y8" i="27"/>
  <c r="X8" i="27"/>
  <c r="W8" i="27"/>
  <c r="V8" i="27"/>
  <c r="U8" i="27"/>
  <c r="T8" i="27"/>
  <c r="Z7" i="27"/>
  <c r="Y7" i="27"/>
  <c r="X7" i="27"/>
  <c r="W7" i="27"/>
  <c r="V7" i="27"/>
  <c r="U7" i="27"/>
  <c r="T7" i="27"/>
  <c r="W6" i="27"/>
  <c r="V6" i="27"/>
  <c r="U6" i="27"/>
  <c r="T6" i="27"/>
  <c r="L6" i="27"/>
  <c r="Z6" i="27" s="1"/>
  <c r="K6" i="27"/>
  <c r="Y6" i="27" s="1"/>
  <c r="J6" i="27"/>
  <c r="X6" i="27" s="1"/>
  <c r="I6" i="27"/>
  <c r="H6" i="27"/>
  <c r="G6" i="27"/>
  <c r="F6" i="27"/>
  <c r="N4" i="27"/>
  <c r="N3" i="27"/>
  <c r="N3" i="26"/>
  <c r="N4" i="26"/>
  <c r="F6" i="26"/>
  <c r="T6" i="26" s="1"/>
  <c r="G6" i="26"/>
  <c r="U6" i="26" s="1"/>
  <c r="H6" i="26"/>
  <c r="V6" i="26" s="1"/>
  <c r="I6" i="26"/>
  <c r="J6" i="26"/>
  <c r="X6" i="26" s="1"/>
  <c r="K6" i="26"/>
  <c r="L6" i="26"/>
  <c r="Z6" i="26" s="1"/>
  <c r="W6" i="26"/>
  <c r="Y6" i="26"/>
  <c r="T7" i="26"/>
  <c r="U7" i="26"/>
  <c r="V7" i="26"/>
  <c r="W7" i="26"/>
  <c r="X7" i="26"/>
  <c r="Y7" i="26"/>
  <c r="Z7" i="26"/>
  <c r="T8" i="26"/>
  <c r="U8" i="26"/>
  <c r="V8" i="26"/>
  <c r="W8" i="26"/>
  <c r="X8" i="26"/>
  <c r="Y8" i="26"/>
  <c r="Z8" i="26"/>
  <c r="T9" i="26"/>
  <c r="U9" i="26"/>
  <c r="V9" i="26"/>
  <c r="W9" i="26"/>
  <c r="X9" i="26"/>
  <c r="Y9" i="26"/>
  <c r="Z9" i="26"/>
  <c r="T10" i="26"/>
  <c r="U10" i="26"/>
  <c r="V10" i="26"/>
  <c r="W10" i="26"/>
  <c r="X10" i="26"/>
  <c r="Y10" i="26"/>
  <c r="Z10" i="26"/>
  <c r="T11" i="26"/>
  <c r="U11" i="26"/>
  <c r="V11" i="26"/>
  <c r="W11" i="26"/>
  <c r="X11" i="26"/>
  <c r="Y11" i="26"/>
  <c r="Z11" i="26"/>
  <c r="T12" i="26"/>
  <c r="U12" i="26"/>
  <c r="V12" i="26"/>
  <c r="W12" i="26"/>
  <c r="X12" i="26"/>
  <c r="Y12" i="26"/>
  <c r="Z12" i="26"/>
  <c r="T13" i="26"/>
  <c r="U13" i="26"/>
  <c r="V13" i="26"/>
  <c r="W13" i="26"/>
  <c r="X13" i="26"/>
  <c r="Y13" i="26"/>
  <c r="Z13" i="26"/>
  <c r="P36" i="26"/>
  <c r="Q36" i="26"/>
  <c r="R36" i="26"/>
  <c r="S36" i="26"/>
  <c r="T36" i="26"/>
  <c r="U36" i="26"/>
  <c r="E8" i="25" l="1"/>
  <c r="E7" i="25"/>
  <c r="C7" i="25"/>
  <c r="D8" i="25"/>
  <c r="B6" i="25"/>
  <c r="F8" i="25"/>
  <c r="F7" i="25"/>
  <c r="D7" i="25"/>
  <c r="G5" i="13" l="1"/>
  <c r="G14" i="18" l="1"/>
  <c r="H14" i="18"/>
  <c r="K14" i="18"/>
  <c r="N14" i="18" s="1"/>
  <c r="M21" i="18"/>
  <c r="N21" i="18"/>
  <c r="O21" i="18"/>
  <c r="P21" i="18"/>
  <c r="E30" i="18"/>
  <c r="F30" i="18"/>
  <c r="G30" i="18"/>
  <c r="H30" i="18"/>
  <c r="S325" i="17"/>
  <c r="R325" i="17"/>
  <c r="Q325" i="17"/>
  <c r="P325" i="17"/>
  <c r="O325" i="17"/>
  <c r="S324" i="17"/>
  <c r="R324" i="17"/>
  <c r="Q324" i="17"/>
  <c r="P324" i="17"/>
  <c r="O324" i="17"/>
  <c r="S323" i="17"/>
  <c r="R323" i="17"/>
  <c r="Q323" i="17"/>
  <c r="P323" i="17"/>
  <c r="O323" i="17"/>
  <c r="S322" i="17"/>
  <c r="R322" i="17"/>
  <c r="Q322" i="17"/>
  <c r="P322" i="17"/>
  <c r="O322" i="17"/>
  <c r="S321" i="17"/>
  <c r="R321" i="17"/>
  <c r="Q321" i="17"/>
  <c r="P321" i="17"/>
  <c r="O321" i="17"/>
  <c r="S320" i="17"/>
  <c r="R320" i="17"/>
  <c r="Q320" i="17"/>
  <c r="P320" i="17"/>
  <c r="O320" i="17"/>
  <c r="S319" i="17"/>
  <c r="R319" i="17"/>
  <c r="Q319" i="17"/>
  <c r="P319" i="17"/>
  <c r="O319" i="17"/>
  <c r="S318" i="17"/>
  <c r="R318" i="17"/>
  <c r="Q318" i="17"/>
  <c r="P318" i="17"/>
  <c r="O318" i="17"/>
  <c r="S317" i="17"/>
  <c r="R317" i="17"/>
  <c r="Q317" i="17"/>
  <c r="P317" i="17"/>
  <c r="O317" i="17"/>
  <c r="S316" i="17"/>
  <c r="R316" i="17"/>
  <c r="Q316" i="17"/>
  <c r="P316" i="17"/>
  <c r="O316" i="17"/>
  <c r="S315" i="17"/>
  <c r="R315" i="17"/>
  <c r="Q315" i="17"/>
  <c r="P315" i="17"/>
  <c r="O315" i="17"/>
  <c r="S314" i="17"/>
  <c r="R314" i="17"/>
  <c r="Q314" i="17"/>
  <c r="P314" i="17"/>
  <c r="O314" i="17"/>
  <c r="S313" i="17"/>
  <c r="R313" i="17"/>
  <c r="Q313" i="17"/>
  <c r="P313" i="17"/>
  <c r="O313" i="17"/>
  <c r="S312" i="17"/>
  <c r="R312" i="17"/>
  <c r="Q312" i="17"/>
  <c r="P312" i="17"/>
  <c r="O312" i="17"/>
  <c r="S311" i="17"/>
  <c r="R311" i="17"/>
  <c r="Q311" i="17"/>
  <c r="P311" i="17"/>
  <c r="O311" i="17"/>
  <c r="S310" i="17"/>
  <c r="R310" i="17"/>
  <c r="Q310" i="17"/>
  <c r="P310" i="17"/>
  <c r="O310" i="17"/>
  <c r="S309" i="17"/>
  <c r="R309" i="17"/>
  <c r="Q309" i="17"/>
  <c r="P309" i="17"/>
  <c r="O309" i="17"/>
  <c r="S308" i="17"/>
  <c r="R308" i="17"/>
  <c r="Q308" i="17"/>
  <c r="P308" i="17"/>
  <c r="O308" i="17"/>
  <c r="S307" i="17"/>
  <c r="R307" i="17"/>
  <c r="Q307" i="17"/>
  <c r="P307" i="17"/>
  <c r="O307" i="17"/>
  <c r="S306" i="17"/>
  <c r="R306" i="17"/>
  <c r="Q306" i="17"/>
  <c r="P306" i="17"/>
  <c r="O306" i="17"/>
  <c r="S305" i="17"/>
  <c r="R305" i="17"/>
  <c r="Q305" i="17"/>
  <c r="P305" i="17"/>
  <c r="O305" i="17"/>
  <c r="S304" i="17"/>
  <c r="R304" i="17"/>
  <c r="Q304" i="17"/>
  <c r="P304" i="17"/>
  <c r="O304" i="17"/>
  <c r="S303" i="17"/>
  <c r="R303" i="17"/>
  <c r="Q303" i="17"/>
  <c r="P303" i="17"/>
  <c r="O303" i="17"/>
  <c r="S302" i="17"/>
  <c r="R302" i="17"/>
  <c r="Q302" i="17"/>
  <c r="P302" i="17"/>
  <c r="O302" i="17"/>
  <c r="S301" i="17"/>
  <c r="R301" i="17"/>
  <c r="Q301" i="17"/>
  <c r="P301" i="17"/>
  <c r="O301" i="17"/>
  <c r="S300" i="17"/>
  <c r="R300" i="17"/>
  <c r="Q300" i="17"/>
  <c r="P300" i="17"/>
  <c r="O300" i="17"/>
  <c r="S299" i="17"/>
  <c r="R299" i="17"/>
  <c r="Q299" i="17"/>
  <c r="P299" i="17"/>
  <c r="O299" i="17"/>
  <c r="S298" i="17"/>
  <c r="R298" i="17"/>
  <c r="Q298" i="17"/>
  <c r="P298" i="17"/>
  <c r="O298" i="17"/>
  <c r="S297" i="17"/>
  <c r="R297" i="17"/>
  <c r="Q297" i="17"/>
  <c r="P297" i="17"/>
  <c r="O297" i="17"/>
  <c r="S296" i="17"/>
  <c r="R296" i="17"/>
  <c r="Q296" i="17"/>
  <c r="P296" i="17"/>
  <c r="O296" i="17"/>
  <c r="S295" i="17"/>
  <c r="R295" i="17"/>
  <c r="Q295" i="17"/>
  <c r="P295" i="17"/>
  <c r="O295" i="17"/>
  <c r="S294" i="17"/>
  <c r="R294" i="17"/>
  <c r="Q294" i="17"/>
  <c r="P294" i="17"/>
  <c r="O294" i="17"/>
  <c r="S293" i="17"/>
  <c r="R293" i="17"/>
  <c r="Q293" i="17"/>
  <c r="P293" i="17"/>
  <c r="O293" i="17"/>
  <c r="S292" i="17"/>
  <c r="R292" i="17"/>
  <c r="Q292" i="17"/>
  <c r="P292" i="17"/>
  <c r="O292" i="17"/>
  <c r="S291" i="17"/>
  <c r="R291" i="17"/>
  <c r="Q291" i="17"/>
  <c r="P291" i="17"/>
  <c r="O291" i="17"/>
  <c r="S290" i="17"/>
  <c r="R290" i="17"/>
  <c r="Q290" i="17"/>
  <c r="P290" i="17"/>
  <c r="O290" i="17"/>
  <c r="S289" i="17"/>
  <c r="R289" i="17"/>
  <c r="Q289" i="17"/>
  <c r="P289" i="17"/>
  <c r="O289" i="17"/>
  <c r="S288" i="17"/>
  <c r="R288" i="17"/>
  <c r="Q288" i="17"/>
  <c r="P288" i="17"/>
  <c r="O288" i="17"/>
  <c r="S287" i="17"/>
  <c r="R287" i="17"/>
  <c r="Q287" i="17"/>
  <c r="P287" i="17"/>
  <c r="O287" i="17"/>
  <c r="S286" i="17"/>
  <c r="R286" i="17"/>
  <c r="Q286" i="17"/>
  <c r="P286" i="17"/>
  <c r="O286" i="17"/>
  <c r="S285" i="17"/>
  <c r="R285" i="17"/>
  <c r="Q285" i="17"/>
  <c r="P285" i="17"/>
  <c r="O285" i="17"/>
  <c r="S284" i="17"/>
  <c r="R284" i="17"/>
  <c r="Q284" i="17"/>
  <c r="P284" i="17"/>
  <c r="O284" i="17"/>
  <c r="S283" i="17"/>
  <c r="R283" i="17"/>
  <c r="Q283" i="17"/>
  <c r="P283" i="17"/>
  <c r="O283" i="17"/>
  <c r="S282" i="17"/>
  <c r="R282" i="17"/>
  <c r="Q282" i="17"/>
  <c r="P282" i="17"/>
  <c r="O282" i="17"/>
  <c r="S281" i="17"/>
  <c r="R281" i="17"/>
  <c r="Q281" i="17"/>
  <c r="P281" i="17"/>
  <c r="O281" i="17"/>
  <c r="S280" i="17"/>
  <c r="R280" i="17"/>
  <c r="Q280" i="17"/>
  <c r="P280" i="17"/>
  <c r="O280" i="17"/>
  <c r="S279" i="17"/>
  <c r="R279" i="17"/>
  <c r="Q279" i="17"/>
  <c r="P279" i="17"/>
  <c r="O279" i="17"/>
  <c r="S278" i="17"/>
  <c r="R278" i="17"/>
  <c r="Q278" i="17"/>
  <c r="P278" i="17"/>
  <c r="O278" i="17"/>
  <c r="S277" i="17"/>
  <c r="R277" i="17"/>
  <c r="Q277" i="17"/>
  <c r="P277" i="17"/>
  <c r="O277" i="17"/>
  <c r="S276" i="17"/>
  <c r="R276" i="17"/>
  <c r="Q276" i="17"/>
  <c r="P276" i="17"/>
  <c r="O276" i="17"/>
  <c r="S275" i="17"/>
  <c r="R275" i="17"/>
  <c r="Q275" i="17"/>
  <c r="P275" i="17"/>
  <c r="O275" i="17"/>
  <c r="S274" i="17"/>
  <c r="R274" i="17"/>
  <c r="Q274" i="17"/>
  <c r="P274" i="17"/>
  <c r="O274" i="17"/>
  <c r="S273" i="17"/>
  <c r="R273" i="17"/>
  <c r="Q273" i="17"/>
  <c r="P273" i="17"/>
  <c r="O273" i="17"/>
  <c r="S272" i="17"/>
  <c r="R272" i="17"/>
  <c r="Q272" i="17"/>
  <c r="P272" i="17"/>
  <c r="O272" i="17"/>
  <c r="S271" i="17"/>
  <c r="R271" i="17"/>
  <c r="Q271" i="17"/>
  <c r="P271" i="17"/>
  <c r="O271" i="17"/>
  <c r="S270" i="17"/>
  <c r="R270" i="17"/>
  <c r="Q270" i="17"/>
  <c r="P270" i="17"/>
  <c r="O270" i="17"/>
  <c r="S269" i="17"/>
  <c r="R269" i="17"/>
  <c r="Q269" i="17"/>
  <c r="P269" i="17"/>
  <c r="O269" i="17"/>
  <c r="S268" i="17"/>
  <c r="R268" i="17"/>
  <c r="Q268" i="17"/>
  <c r="P268" i="17"/>
  <c r="O268" i="17"/>
  <c r="S267" i="17"/>
  <c r="R267" i="17"/>
  <c r="Q267" i="17"/>
  <c r="P267" i="17"/>
  <c r="O267" i="17"/>
  <c r="S266" i="17"/>
  <c r="R266" i="17"/>
  <c r="Q266" i="17"/>
  <c r="P266" i="17"/>
  <c r="O266" i="17"/>
  <c r="S265" i="17"/>
  <c r="R265" i="17"/>
  <c r="Q265" i="17"/>
  <c r="P265" i="17"/>
  <c r="O265" i="17"/>
  <c r="S264" i="17"/>
  <c r="R264" i="17"/>
  <c r="Q264" i="17"/>
  <c r="P264" i="17"/>
  <c r="O264" i="17"/>
  <c r="S263" i="17"/>
  <c r="R263" i="17"/>
  <c r="Q263" i="17"/>
  <c r="P263" i="17"/>
  <c r="O263" i="17"/>
  <c r="S262" i="17"/>
  <c r="R262" i="17"/>
  <c r="Q262" i="17"/>
  <c r="P262" i="17"/>
  <c r="O262" i="17"/>
  <c r="S261" i="17"/>
  <c r="R261" i="17"/>
  <c r="Q261" i="17"/>
  <c r="P261" i="17"/>
  <c r="O261" i="17"/>
  <c r="S260" i="17"/>
  <c r="R260" i="17"/>
  <c r="Q260" i="17"/>
  <c r="P260" i="17"/>
  <c r="O260" i="17"/>
  <c r="S259" i="17"/>
  <c r="R259" i="17"/>
  <c r="Q259" i="17"/>
  <c r="P259" i="17"/>
  <c r="O259" i="17"/>
  <c r="S258" i="17"/>
  <c r="R258" i="17"/>
  <c r="Q258" i="17"/>
  <c r="P258" i="17"/>
  <c r="O258" i="17"/>
  <c r="S257" i="17"/>
  <c r="R257" i="17"/>
  <c r="Q257" i="17"/>
  <c r="P257" i="17"/>
  <c r="O257" i="17"/>
  <c r="S256" i="17"/>
  <c r="R256" i="17"/>
  <c r="Q256" i="17"/>
  <c r="P256" i="17"/>
  <c r="O256" i="17"/>
  <c r="S255" i="17"/>
  <c r="R255" i="17"/>
  <c r="Q255" i="17"/>
  <c r="P255" i="17"/>
  <c r="O255" i="17"/>
  <c r="S254" i="17"/>
  <c r="R254" i="17"/>
  <c r="Q254" i="17"/>
  <c r="P254" i="17"/>
  <c r="O254" i="17"/>
  <c r="S253" i="17"/>
  <c r="R253" i="17"/>
  <c r="Q253" i="17"/>
  <c r="P253" i="17"/>
  <c r="O253" i="17"/>
  <c r="S252" i="17"/>
  <c r="R252" i="17"/>
  <c r="Q252" i="17"/>
  <c r="P252" i="17"/>
  <c r="O252" i="17"/>
  <c r="S251" i="17"/>
  <c r="R251" i="17"/>
  <c r="Q251" i="17"/>
  <c r="P251" i="17"/>
  <c r="O251" i="17"/>
  <c r="S250" i="17"/>
  <c r="R250" i="17"/>
  <c r="Q250" i="17"/>
  <c r="P250" i="17"/>
  <c r="O250" i="17"/>
  <c r="S249" i="17"/>
  <c r="R249" i="17"/>
  <c r="Q249" i="17"/>
  <c r="P249" i="17"/>
  <c r="O249" i="17"/>
  <c r="S248" i="17"/>
  <c r="R248" i="17"/>
  <c r="Q248" i="17"/>
  <c r="P248" i="17"/>
  <c r="O248" i="17"/>
  <c r="S247" i="17"/>
  <c r="R247" i="17"/>
  <c r="Q247" i="17"/>
  <c r="P247" i="17"/>
  <c r="O247" i="17"/>
  <c r="S246" i="17"/>
  <c r="R246" i="17"/>
  <c r="Q246" i="17"/>
  <c r="P246" i="17"/>
  <c r="O246" i="17"/>
  <c r="S245" i="17"/>
  <c r="R245" i="17"/>
  <c r="Q245" i="17"/>
  <c r="P245" i="17"/>
  <c r="O245" i="17"/>
  <c r="S244" i="17"/>
  <c r="R244" i="17"/>
  <c r="Q244" i="17"/>
  <c r="P244" i="17"/>
  <c r="O244" i="17"/>
  <c r="S243" i="17"/>
  <c r="R243" i="17"/>
  <c r="Q243" i="17"/>
  <c r="P243" i="17"/>
  <c r="O243" i="17"/>
  <c r="S242" i="17"/>
  <c r="R242" i="17"/>
  <c r="Q242" i="17"/>
  <c r="P242" i="17"/>
  <c r="O242" i="17"/>
  <c r="S241" i="17"/>
  <c r="R241" i="17"/>
  <c r="Q241" i="17"/>
  <c r="P241" i="17"/>
  <c r="O241" i="17"/>
  <c r="S240" i="17"/>
  <c r="R240" i="17"/>
  <c r="Q240" i="17"/>
  <c r="P240" i="17"/>
  <c r="O240" i="17"/>
  <c r="S239" i="17"/>
  <c r="R239" i="17"/>
  <c r="Q239" i="17"/>
  <c r="P239" i="17"/>
  <c r="O239" i="17"/>
  <c r="S238" i="17"/>
  <c r="R238" i="17"/>
  <c r="Q238" i="17"/>
  <c r="P238" i="17"/>
  <c r="O238" i="17"/>
  <c r="S237" i="17"/>
  <c r="R237" i="17"/>
  <c r="Q237" i="17"/>
  <c r="P237" i="17"/>
  <c r="O237" i="17"/>
  <c r="S236" i="17"/>
  <c r="R236" i="17"/>
  <c r="Q236" i="17"/>
  <c r="P236" i="17"/>
  <c r="O236" i="17"/>
  <c r="S235" i="17"/>
  <c r="R235" i="17"/>
  <c r="Q235" i="17"/>
  <c r="P235" i="17"/>
  <c r="O235" i="17"/>
  <c r="S234" i="17"/>
  <c r="R234" i="17"/>
  <c r="Q234" i="17"/>
  <c r="P234" i="17"/>
  <c r="O234" i="17"/>
  <c r="S233" i="17"/>
  <c r="R233" i="17"/>
  <c r="Q233" i="17"/>
  <c r="P233" i="17"/>
  <c r="O233" i="17"/>
  <c r="S232" i="17"/>
  <c r="R232" i="17"/>
  <c r="Q232" i="17"/>
  <c r="P232" i="17"/>
  <c r="O232" i="17"/>
  <c r="S231" i="17"/>
  <c r="R231" i="17"/>
  <c r="Q231" i="17"/>
  <c r="P231" i="17"/>
  <c r="O231" i="17"/>
  <c r="S230" i="17"/>
  <c r="R230" i="17"/>
  <c r="Q230" i="17"/>
  <c r="P230" i="17"/>
  <c r="O230" i="17"/>
  <c r="S229" i="17"/>
  <c r="R229" i="17"/>
  <c r="Q229" i="17"/>
  <c r="P229" i="17"/>
  <c r="O229" i="17"/>
  <c r="S228" i="17"/>
  <c r="R228" i="17"/>
  <c r="Q228" i="17"/>
  <c r="P228" i="17"/>
  <c r="O228" i="17"/>
  <c r="S227" i="17"/>
  <c r="R227" i="17"/>
  <c r="Q227" i="17"/>
  <c r="P227" i="17"/>
  <c r="O227" i="17"/>
  <c r="S226" i="17"/>
  <c r="R226" i="17"/>
  <c r="Q226" i="17"/>
  <c r="P226" i="17"/>
  <c r="O226" i="17"/>
  <c r="S225" i="17"/>
  <c r="R225" i="17"/>
  <c r="Q225" i="17"/>
  <c r="P225" i="17"/>
  <c r="O225" i="17"/>
  <c r="S224" i="17"/>
  <c r="R224" i="17"/>
  <c r="Q224" i="17"/>
  <c r="P224" i="17"/>
  <c r="O224" i="17"/>
  <c r="S223" i="17"/>
  <c r="R223" i="17"/>
  <c r="Q223" i="17"/>
  <c r="P223" i="17"/>
  <c r="O223" i="17"/>
  <c r="S222" i="17"/>
  <c r="R222" i="17"/>
  <c r="Q222" i="17"/>
  <c r="P222" i="17"/>
  <c r="O222" i="17"/>
  <c r="S221" i="17"/>
  <c r="R221" i="17"/>
  <c r="Q221" i="17"/>
  <c r="P221" i="17"/>
  <c r="O221" i="17"/>
  <c r="S220" i="17"/>
  <c r="R220" i="17"/>
  <c r="Q220" i="17"/>
  <c r="P220" i="17"/>
  <c r="O220" i="17"/>
  <c r="S219" i="17"/>
  <c r="R219" i="17"/>
  <c r="Q219" i="17"/>
  <c r="P219" i="17"/>
  <c r="O219" i="17"/>
  <c r="S218" i="17"/>
  <c r="R218" i="17"/>
  <c r="Q218" i="17"/>
  <c r="P218" i="17"/>
  <c r="O218" i="17"/>
  <c r="S217" i="17"/>
  <c r="R217" i="17"/>
  <c r="Q217" i="17"/>
  <c r="P217" i="17"/>
  <c r="O217" i="17"/>
  <c r="S216" i="17"/>
  <c r="R216" i="17"/>
  <c r="Q216" i="17"/>
  <c r="P216" i="17"/>
  <c r="O216" i="17"/>
  <c r="S215" i="17"/>
  <c r="R215" i="17"/>
  <c r="Q215" i="17"/>
  <c r="P215" i="17"/>
  <c r="O215" i="17"/>
  <c r="S214" i="17"/>
  <c r="R214" i="17"/>
  <c r="Q214" i="17"/>
  <c r="P214" i="17"/>
  <c r="O214" i="17"/>
  <c r="S213" i="17"/>
  <c r="R213" i="17"/>
  <c r="Q213" i="17"/>
  <c r="P213" i="17"/>
  <c r="O213" i="17"/>
  <c r="S212" i="17"/>
  <c r="R212" i="17"/>
  <c r="Q212" i="17"/>
  <c r="P212" i="17"/>
  <c r="O212" i="17"/>
  <c r="S211" i="17"/>
  <c r="R211" i="17"/>
  <c r="Q211" i="17"/>
  <c r="P211" i="17"/>
  <c r="O211" i="17"/>
  <c r="S210" i="17"/>
  <c r="R210" i="17"/>
  <c r="Q210" i="17"/>
  <c r="P210" i="17"/>
  <c r="O210" i="17"/>
  <c r="S209" i="17"/>
  <c r="R209" i="17"/>
  <c r="Q209" i="17"/>
  <c r="P209" i="17"/>
  <c r="O209" i="17"/>
  <c r="S208" i="17"/>
  <c r="R208" i="17"/>
  <c r="Q208" i="17"/>
  <c r="P208" i="17"/>
  <c r="O208" i="17"/>
  <c r="S207" i="17"/>
  <c r="R207" i="17"/>
  <c r="Q207" i="17"/>
  <c r="P207" i="17"/>
  <c r="O207" i="17"/>
  <c r="S206" i="17"/>
  <c r="R206" i="17"/>
  <c r="Q206" i="17"/>
  <c r="P206" i="17"/>
  <c r="O206" i="17"/>
  <c r="S205" i="17"/>
  <c r="R205" i="17"/>
  <c r="Q205" i="17"/>
  <c r="P205" i="17"/>
  <c r="O205" i="17"/>
  <c r="S204" i="17"/>
  <c r="R204" i="17"/>
  <c r="Q204" i="17"/>
  <c r="P204" i="17"/>
  <c r="O204" i="17"/>
  <c r="S203" i="17"/>
  <c r="R203" i="17"/>
  <c r="Q203" i="17"/>
  <c r="P203" i="17"/>
  <c r="O203" i="17"/>
  <c r="S202" i="17"/>
  <c r="R202" i="17"/>
  <c r="Q202" i="17"/>
  <c r="P202" i="17"/>
  <c r="O202" i="17"/>
  <c r="S201" i="17"/>
  <c r="R201" i="17"/>
  <c r="Q201" i="17"/>
  <c r="P201" i="17"/>
  <c r="O201" i="17"/>
  <c r="S200" i="17"/>
  <c r="R200" i="17"/>
  <c r="Q200" i="17"/>
  <c r="P200" i="17"/>
  <c r="O200" i="17"/>
  <c r="S199" i="17"/>
  <c r="R199" i="17"/>
  <c r="Q199" i="17"/>
  <c r="P199" i="17"/>
  <c r="O199" i="17"/>
  <c r="S198" i="17"/>
  <c r="R198" i="17"/>
  <c r="Q198" i="17"/>
  <c r="P198" i="17"/>
  <c r="O198" i="17"/>
  <c r="S197" i="17"/>
  <c r="R197" i="17"/>
  <c r="Q197" i="17"/>
  <c r="P197" i="17"/>
  <c r="O197" i="17"/>
  <c r="S196" i="17"/>
  <c r="R196" i="17"/>
  <c r="Q196" i="17"/>
  <c r="P196" i="17"/>
  <c r="O196" i="17"/>
  <c r="S195" i="17"/>
  <c r="R195" i="17"/>
  <c r="Q195" i="17"/>
  <c r="P195" i="17"/>
  <c r="O195" i="17"/>
  <c r="S194" i="17"/>
  <c r="R194" i="17"/>
  <c r="Q194" i="17"/>
  <c r="P194" i="17"/>
  <c r="O194" i="17"/>
  <c r="S193" i="17"/>
  <c r="R193" i="17"/>
  <c r="Q193" i="17"/>
  <c r="P193" i="17"/>
  <c r="O193" i="17"/>
  <c r="S192" i="17"/>
  <c r="R192" i="17"/>
  <c r="Q192" i="17"/>
  <c r="P192" i="17"/>
  <c r="O192" i="17"/>
  <c r="S191" i="17"/>
  <c r="R191" i="17"/>
  <c r="Q191" i="17"/>
  <c r="P191" i="17"/>
  <c r="O191" i="17"/>
  <c r="S190" i="17"/>
  <c r="R190" i="17"/>
  <c r="Q190" i="17"/>
  <c r="P190" i="17"/>
  <c r="O190" i="17"/>
  <c r="S189" i="17"/>
  <c r="R189" i="17"/>
  <c r="Q189" i="17"/>
  <c r="P189" i="17"/>
  <c r="O189" i="17"/>
  <c r="S188" i="17"/>
  <c r="R188" i="17"/>
  <c r="Q188" i="17"/>
  <c r="P188" i="17"/>
  <c r="O188" i="17"/>
  <c r="S187" i="17"/>
  <c r="R187" i="17"/>
  <c r="Q187" i="17"/>
  <c r="P187" i="17"/>
  <c r="O187" i="17"/>
  <c r="S186" i="17"/>
  <c r="R186" i="17"/>
  <c r="Q186" i="17"/>
  <c r="P186" i="17"/>
  <c r="O186" i="17"/>
  <c r="S185" i="17"/>
  <c r="R185" i="17"/>
  <c r="Q185" i="17"/>
  <c r="P185" i="17"/>
  <c r="O185" i="17"/>
  <c r="S184" i="17"/>
  <c r="R184" i="17"/>
  <c r="Q184" i="17"/>
  <c r="P184" i="17"/>
  <c r="O184" i="17"/>
  <c r="S183" i="17"/>
  <c r="R183" i="17"/>
  <c r="Q183" i="17"/>
  <c r="P183" i="17"/>
  <c r="O183" i="17"/>
  <c r="S182" i="17"/>
  <c r="R182" i="17"/>
  <c r="Q182" i="17"/>
  <c r="P182" i="17"/>
  <c r="O182" i="17"/>
  <c r="S181" i="17"/>
  <c r="R181" i="17"/>
  <c r="Q181" i="17"/>
  <c r="P181" i="17"/>
  <c r="O181" i="17"/>
  <c r="S180" i="17"/>
  <c r="R180" i="17"/>
  <c r="Q180" i="17"/>
  <c r="P180" i="17"/>
  <c r="O180" i="17"/>
  <c r="S179" i="17"/>
  <c r="R179" i="17"/>
  <c r="Q179" i="17"/>
  <c r="P179" i="17"/>
  <c r="O179" i="17"/>
  <c r="S178" i="17"/>
  <c r="R178" i="17"/>
  <c r="Q178" i="17"/>
  <c r="P178" i="17"/>
  <c r="O178" i="17"/>
  <c r="S177" i="17"/>
  <c r="R177" i="17"/>
  <c r="Q177" i="17"/>
  <c r="P177" i="17"/>
  <c r="O177" i="17"/>
  <c r="S176" i="17"/>
  <c r="R176" i="17"/>
  <c r="Q176" i="17"/>
  <c r="P176" i="17"/>
  <c r="O176" i="17"/>
  <c r="S175" i="17"/>
  <c r="R175" i="17"/>
  <c r="Q175" i="17"/>
  <c r="P175" i="17"/>
  <c r="O175" i="17"/>
  <c r="S174" i="17"/>
  <c r="R174" i="17"/>
  <c r="Q174" i="17"/>
  <c r="P174" i="17"/>
  <c r="O174" i="17"/>
  <c r="S173" i="17"/>
  <c r="R173" i="17"/>
  <c r="Q173" i="17"/>
  <c r="P173" i="17"/>
  <c r="O173" i="17"/>
  <c r="S172" i="17"/>
  <c r="R172" i="17"/>
  <c r="Q172" i="17"/>
  <c r="P172" i="17"/>
  <c r="O172" i="17"/>
  <c r="S171" i="17"/>
  <c r="R171" i="17"/>
  <c r="Q171" i="17"/>
  <c r="P171" i="17"/>
  <c r="O171" i="17"/>
  <c r="S170" i="17"/>
  <c r="R170" i="17"/>
  <c r="Q170" i="17"/>
  <c r="P170" i="17"/>
  <c r="O170" i="17"/>
  <c r="S169" i="17"/>
  <c r="R169" i="17"/>
  <c r="Q169" i="17"/>
  <c r="P169" i="17"/>
  <c r="O169" i="17"/>
  <c r="S168" i="17"/>
  <c r="R168" i="17"/>
  <c r="Q168" i="17"/>
  <c r="P168" i="17"/>
  <c r="O168" i="17"/>
  <c r="S167" i="17"/>
  <c r="R167" i="17"/>
  <c r="Q167" i="17"/>
  <c r="P167" i="17"/>
  <c r="O167" i="17"/>
  <c r="S166" i="17"/>
  <c r="R166" i="17"/>
  <c r="Q166" i="17"/>
  <c r="P166" i="17"/>
  <c r="O166" i="17"/>
  <c r="S165" i="17"/>
  <c r="R165" i="17"/>
  <c r="Q165" i="17"/>
  <c r="P165" i="17"/>
  <c r="O165" i="17"/>
  <c r="S164" i="17"/>
  <c r="R164" i="17"/>
  <c r="Q164" i="17"/>
  <c r="P164" i="17"/>
  <c r="O164" i="17"/>
  <c r="S163" i="17"/>
  <c r="R163" i="17"/>
  <c r="Q163" i="17"/>
  <c r="P163" i="17"/>
  <c r="O163" i="17"/>
  <c r="S162" i="17"/>
  <c r="R162" i="17"/>
  <c r="Q162" i="17"/>
  <c r="P162" i="17"/>
  <c r="O162" i="17"/>
  <c r="S161" i="17"/>
  <c r="R161" i="17"/>
  <c r="Q161" i="17"/>
  <c r="P161" i="17"/>
  <c r="O161" i="17"/>
  <c r="S160" i="17"/>
  <c r="R160" i="17"/>
  <c r="Q160" i="17"/>
  <c r="P160" i="17"/>
  <c r="O160" i="17"/>
  <c r="S159" i="17"/>
  <c r="R159" i="17"/>
  <c r="Q159" i="17"/>
  <c r="P159" i="17"/>
  <c r="O159" i="17"/>
  <c r="S158" i="17"/>
  <c r="R158" i="17"/>
  <c r="Q158" i="17"/>
  <c r="P158" i="17"/>
  <c r="O158" i="17"/>
  <c r="S157" i="17"/>
  <c r="R157" i="17"/>
  <c r="Q157" i="17"/>
  <c r="P157" i="17"/>
  <c r="O157" i="17"/>
  <c r="S156" i="17"/>
  <c r="R156" i="17"/>
  <c r="Q156" i="17"/>
  <c r="P156" i="17"/>
  <c r="O156" i="17"/>
  <c r="S155" i="17"/>
  <c r="R155" i="17"/>
  <c r="Q155" i="17"/>
  <c r="P155" i="17"/>
  <c r="O155" i="17"/>
  <c r="S154" i="17"/>
  <c r="R154" i="17"/>
  <c r="Q154" i="17"/>
  <c r="P154" i="17"/>
  <c r="O154" i="17"/>
  <c r="S153" i="17"/>
  <c r="R153" i="17"/>
  <c r="Q153" i="17"/>
  <c r="P153" i="17"/>
  <c r="O153" i="17"/>
  <c r="S152" i="17"/>
  <c r="R152" i="17"/>
  <c r="Q152" i="17"/>
  <c r="P152" i="17"/>
  <c r="O152" i="17"/>
  <c r="S151" i="17"/>
  <c r="R151" i="17"/>
  <c r="Q151" i="17"/>
  <c r="P151" i="17"/>
  <c r="O151" i="17"/>
  <c r="S150" i="17"/>
  <c r="R150" i="17"/>
  <c r="Q150" i="17"/>
  <c r="P150" i="17"/>
  <c r="O150" i="17"/>
  <c r="S149" i="17"/>
  <c r="R149" i="17"/>
  <c r="Q149" i="17"/>
  <c r="P149" i="17"/>
  <c r="O149" i="17"/>
  <c r="S148" i="17"/>
  <c r="R148" i="17"/>
  <c r="Q148" i="17"/>
  <c r="P148" i="17"/>
  <c r="O148" i="17"/>
  <c r="S147" i="17"/>
  <c r="R147" i="17"/>
  <c r="Q147" i="17"/>
  <c r="P147" i="17"/>
  <c r="O147" i="17"/>
  <c r="S146" i="17"/>
  <c r="R146" i="17"/>
  <c r="Q146" i="17"/>
  <c r="P146" i="17"/>
  <c r="O146" i="17"/>
  <c r="S145" i="17"/>
  <c r="R145" i="17"/>
  <c r="Q145" i="17"/>
  <c r="P145" i="17"/>
  <c r="O145" i="17"/>
  <c r="S144" i="17"/>
  <c r="R144" i="17"/>
  <c r="Q144" i="17"/>
  <c r="P144" i="17"/>
  <c r="O144" i="17"/>
  <c r="S143" i="17"/>
  <c r="R143" i="17"/>
  <c r="Q143" i="17"/>
  <c r="P143" i="17"/>
  <c r="O143" i="17"/>
  <c r="S142" i="17"/>
  <c r="R142" i="17"/>
  <c r="Q142" i="17"/>
  <c r="P142" i="17"/>
  <c r="O142" i="17"/>
  <c r="S141" i="17"/>
  <c r="R141" i="17"/>
  <c r="Q141" i="17"/>
  <c r="P141" i="17"/>
  <c r="O141" i="17"/>
  <c r="S140" i="17"/>
  <c r="R140" i="17"/>
  <c r="Q140" i="17"/>
  <c r="P140" i="17"/>
  <c r="O140" i="17"/>
  <c r="S139" i="17"/>
  <c r="R139" i="17"/>
  <c r="Q139" i="17"/>
  <c r="P139" i="17"/>
  <c r="O139" i="17"/>
  <c r="S138" i="17"/>
  <c r="R138" i="17"/>
  <c r="Q138" i="17"/>
  <c r="P138" i="17"/>
  <c r="O138" i="17"/>
  <c r="S137" i="17"/>
  <c r="R137" i="17"/>
  <c r="Q137" i="17"/>
  <c r="P137" i="17"/>
  <c r="O137" i="17"/>
  <c r="S136" i="17"/>
  <c r="R136" i="17"/>
  <c r="Q136" i="17"/>
  <c r="P136" i="17"/>
  <c r="O136" i="17"/>
  <c r="S135" i="17"/>
  <c r="R135" i="17"/>
  <c r="Q135" i="17"/>
  <c r="P135" i="17"/>
  <c r="O135" i="17"/>
  <c r="S134" i="17"/>
  <c r="R134" i="17"/>
  <c r="Q134" i="17"/>
  <c r="P134" i="17"/>
  <c r="O134" i="17"/>
  <c r="S133" i="17"/>
  <c r="R133" i="17"/>
  <c r="Q133" i="17"/>
  <c r="P133" i="17"/>
  <c r="O133" i="17"/>
  <c r="S132" i="17"/>
  <c r="R132" i="17"/>
  <c r="Q132" i="17"/>
  <c r="P132" i="17"/>
  <c r="O132" i="17"/>
  <c r="S131" i="17"/>
  <c r="R131" i="17"/>
  <c r="Q131" i="17"/>
  <c r="P131" i="17"/>
  <c r="O131" i="17"/>
  <c r="S130" i="17"/>
  <c r="R130" i="17"/>
  <c r="Q130" i="17"/>
  <c r="P130" i="17"/>
  <c r="O130" i="17"/>
  <c r="S129" i="17"/>
  <c r="R129" i="17"/>
  <c r="Q129" i="17"/>
  <c r="P129" i="17"/>
  <c r="O129" i="17"/>
  <c r="S128" i="17"/>
  <c r="R128" i="17"/>
  <c r="Q128" i="17"/>
  <c r="P128" i="17"/>
  <c r="O128" i="17"/>
  <c r="S127" i="17"/>
  <c r="R127" i="17"/>
  <c r="Q127" i="17"/>
  <c r="P127" i="17"/>
  <c r="O127" i="17"/>
  <c r="S126" i="17"/>
  <c r="R126" i="17"/>
  <c r="Q126" i="17"/>
  <c r="P126" i="17"/>
  <c r="O126" i="17"/>
  <c r="S125" i="17"/>
  <c r="R125" i="17"/>
  <c r="Q125" i="17"/>
  <c r="P125" i="17"/>
  <c r="O125" i="17"/>
  <c r="S124" i="17"/>
  <c r="R124" i="17"/>
  <c r="Q124" i="17"/>
  <c r="P124" i="17"/>
  <c r="O124" i="17"/>
  <c r="S123" i="17"/>
  <c r="R123" i="17"/>
  <c r="Q123" i="17"/>
  <c r="P123" i="17"/>
  <c r="O123" i="17"/>
  <c r="S122" i="17"/>
  <c r="R122" i="17"/>
  <c r="Q122" i="17"/>
  <c r="P122" i="17"/>
  <c r="O122" i="17"/>
  <c r="S121" i="17"/>
  <c r="R121" i="17"/>
  <c r="Q121" i="17"/>
  <c r="P121" i="17"/>
  <c r="O121" i="17"/>
  <c r="S120" i="17"/>
  <c r="R120" i="17"/>
  <c r="Q120" i="17"/>
  <c r="P120" i="17"/>
  <c r="O120" i="17"/>
  <c r="S119" i="17"/>
  <c r="R119" i="17"/>
  <c r="Q119" i="17"/>
  <c r="P119" i="17"/>
  <c r="O119" i="17"/>
  <c r="S118" i="17"/>
  <c r="R118" i="17"/>
  <c r="Q118" i="17"/>
  <c r="P118" i="17"/>
  <c r="O118" i="17"/>
  <c r="S117" i="17"/>
  <c r="R117" i="17"/>
  <c r="Q117" i="17"/>
  <c r="P117" i="17"/>
  <c r="O117" i="17"/>
  <c r="S116" i="17"/>
  <c r="R116" i="17"/>
  <c r="Q116" i="17"/>
  <c r="P116" i="17"/>
  <c r="O116" i="17"/>
  <c r="S115" i="17"/>
  <c r="R115" i="17"/>
  <c r="Q115" i="17"/>
  <c r="P115" i="17"/>
  <c r="O115" i="17"/>
  <c r="S114" i="17"/>
  <c r="R114" i="17"/>
  <c r="Q114" i="17"/>
  <c r="P114" i="17"/>
  <c r="O114" i="17"/>
  <c r="S113" i="17"/>
  <c r="R113" i="17"/>
  <c r="Q113" i="17"/>
  <c r="P113" i="17"/>
  <c r="O113" i="17"/>
  <c r="S112" i="17"/>
  <c r="R112" i="17"/>
  <c r="Q112" i="17"/>
  <c r="P112" i="17"/>
  <c r="O112" i="17"/>
  <c r="S111" i="17"/>
  <c r="R111" i="17"/>
  <c r="Q111" i="17"/>
  <c r="P111" i="17"/>
  <c r="O111" i="17"/>
  <c r="S110" i="17"/>
  <c r="R110" i="17"/>
  <c r="Q110" i="17"/>
  <c r="P110" i="17"/>
  <c r="O110" i="17"/>
  <c r="S109" i="17"/>
  <c r="R109" i="17"/>
  <c r="Q109" i="17"/>
  <c r="P109" i="17"/>
  <c r="O109" i="17"/>
  <c r="S108" i="17"/>
  <c r="R108" i="17"/>
  <c r="Q108" i="17"/>
  <c r="P108" i="17"/>
  <c r="O108" i="17"/>
  <c r="S107" i="17"/>
  <c r="R107" i="17"/>
  <c r="Q107" i="17"/>
  <c r="P107" i="17"/>
  <c r="O107" i="17"/>
  <c r="S106" i="17"/>
  <c r="R106" i="17"/>
  <c r="Q106" i="17"/>
  <c r="P106" i="17"/>
  <c r="O106" i="17"/>
  <c r="S105" i="17"/>
  <c r="R105" i="17"/>
  <c r="Q105" i="17"/>
  <c r="P105" i="17"/>
  <c r="O105" i="17"/>
  <c r="S104" i="17"/>
  <c r="R104" i="17"/>
  <c r="Q104" i="17"/>
  <c r="P104" i="17"/>
  <c r="O104" i="17"/>
  <c r="S103" i="17"/>
  <c r="R103" i="17"/>
  <c r="Q103" i="17"/>
  <c r="P103" i="17"/>
  <c r="O103" i="17"/>
  <c r="S102" i="17"/>
  <c r="R102" i="17"/>
  <c r="Q102" i="17"/>
  <c r="P102" i="17"/>
  <c r="O102" i="17"/>
  <c r="S101" i="17"/>
  <c r="R101" i="17"/>
  <c r="Q101" i="17"/>
  <c r="P101" i="17"/>
  <c r="O101" i="17"/>
  <c r="S100" i="17"/>
  <c r="R100" i="17"/>
  <c r="Q100" i="17"/>
  <c r="P100" i="17"/>
  <c r="O100" i="17"/>
  <c r="S99" i="17"/>
  <c r="R99" i="17"/>
  <c r="Q99" i="17"/>
  <c r="P99" i="17"/>
  <c r="O99" i="17"/>
  <c r="S98" i="17"/>
  <c r="R98" i="17"/>
  <c r="Q98" i="17"/>
  <c r="P98" i="17"/>
  <c r="O98" i="17"/>
  <c r="S97" i="17"/>
  <c r="R97" i="17"/>
  <c r="Q97" i="17"/>
  <c r="P97" i="17"/>
  <c r="O97" i="17"/>
  <c r="S96" i="17"/>
  <c r="R96" i="17"/>
  <c r="Q96" i="17"/>
  <c r="P96" i="17"/>
  <c r="O96" i="17"/>
  <c r="S95" i="17"/>
  <c r="R95" i="17"/>
  <c r="Q95" i="17"/>
  <c r="P95" i="17"/>
  <c r="O95" i="17"/>
  <c r="S94" i="17"/>
  <c r="R94" i="17"/>
  <c r="Q94" i="17"/>
  <c r="P94" i="17"/>
  <c r="O94" i="17"/>
  <c r="S93" i="17"/>
  <c r="R93" i="17"/>
  <c r="Q93" i="17"/>
  <c r="P93" i="17"/>
  <c r="O93" i="17"/>
  <c r="S92" i="17"/>
  <c r="R92" i="17"/>
  <c r="Q92" i="17"/>
  <c r="P92" i="17"/>
  <c r="O92" i="17"/>
  <c r="S91" i="17"/>
  <c r="R91" i="17"/>
  <c r="Q91" i="17"/>
  <c r="P91" i="17"/>
  <c r="O91" i="17"/>
  <c r="S90" i="17"/>
  <c r="R90" i="17"/>
  <c r="Q90" i="17"/>
  <c r="P90" i="17"/>
  <c r="O90" i="17"/>
  <c r="S89" i="17"/>
  <c r="R89" i="17"/>
  <c r="Q89" i="17"/>
  <c r="P89" i="17"/>
  <c r="O89" i="17"/>
  <c r="S88" i="17"/>
  <c r="R88" i="17"/>
  <c r="Q88" i="17"/>
  <c r="P88" i="17"/>
  <c r="O88" i="17"/>
  <c r="S87" i="17"/>
  <c r="R87" i="17"/>
  <c r="Q87" i="17"/>
  <c r="P87" i="17"/>
  <c r="O87" i="17"/>
  <c r="S86" i="17"/>
  <c r="R86" i="17"/>
  <c r="Q86" i="17"/>
  <c r="P86" i="17"/>
  <c r="O86" i="17"/>
  <c r="S85" i="17"/>
  <c r="R85" i="17"/>
  <c r="Q85" i="17"/>
  <c r="P85" i="17"/>
  <c r="O85" i="17"/>
  <c r="S84" i="17"/>
  <c r="R84" i="17"/>
  <c r="Q84" i="17"/>
  <c r="P84" i="17"/>
  <c r="O84" i="17"/>
  <c r="S83" i="17"/>
  <c r="R83" i="17"/>
  <c r="Q83" i="17"/>
  <c r="P83" i="17"/>
  <c r="O83" i="17"/>
  <c r="S82" i="17"/>
  <c r="R82" i="17"/>
  <c r="Q82" i="17"/>
  <c r="P82" i="17"/>
  <c r="O82" i="17"/>
  <c r="S81" i="17"/>
  <c r="R81" i="17"/>
  <c r="Q81" i="17"/>
  <c r="P81" i="17"/>
  <c r="O81" i="17"/>
  <c r="S80" i="17"/>
  <c r="R80" i="17"/>
  <c r="Q80" i="17"/>
  <c r="P80" i="17"/>
  <c r="O80" i="17"/>
  <c r="S79" i="17"/>
  <c r="R79" i="17"/>
  <c r="Q79" i="17"/>
  <c r="P79" i="17"/>
  <c r="O79" i="17"/>
  <c r="S78" i="17"/>
  <c r="R78" i="17"/>
  <c r="Q78" i="17"/>
  <c r="P78" i="17"/>
  <c r="O78" i="17"/>
  <c r="S77" i="17"/>
  <c r="R77" i="17"/>
  <c r="Q77" i="17"/>
  <c r="P77" i="17"/>
  <c r="O77" i="17"/>
  <c r="S76" i="17"/>
  <c r="R76" i="17"/>
  <c r="Q76" i="17"/>
  <c r="P76" i="17"/>
  <c r="O76" i="17"/>
  <c r="S75" i="17"/>
  <c r="R75" i="17"/>
  <c r="Q75" i="17"/>
  <c r="P75" i="17"/>
  <c r="O75" i="17"/>
  <c r="S74" i="17"/>
  <c r="R74" i="17"/>
  <c r="Q74" i="17"/>
  <c r="P74" i="17"/>
  <c r="O74" i="17"/>
  <c r="S73" i="17"/>
  <c r="R73" i="17"/>
  <c r="Q73" i="17"/>
  <c r="P73" i="17"/>
  <c r="O73" i="17"/>
  <c r="S72" i="17"/>
  <c r="R72" i="17"/>
  <c r="Q72" i="17"/>
  <c r="P72" i="17"/>
  <c r="O72" i="17"/>
  <c r="S71" i="17"/>
  <c r="R71" i="17"/>
  <c r="Q71" i="17"/>
  <c r="P71" i="17"/>
  <c r="O71" i="17"/>
  <c r="S70" i="17"/>
  <c r="R70" i="17"/>
  <c r="Q70" i="17"/>
  <c r="P70" i="17"/>
  <c r="O70" i="17"/>
  <c r="S69" i="17"/>
  <c r="R69" i="17"/>
  <c r="Q69" i="17"/>
  <c r="P69" i="17"/>
  <c r="O69" i="17"/>
  <c r="S68" i="17"/>
  <c r="R68" i="17"/>
  <c r="Q68" i="17"/>
  <c r="P68" i="17"/>
  <c r="O68" i="17"/>
  <c r="S67" i="17"/>
  <c r="R67" i="17"/>
  <c r="Q67" i="17"/>
  <c r="P67" i="17"/>
  <c r="O67" i="17"/>
  <c r="S66" i="17"/>
  <c r="R66" i="17"/>
  <c r="Q66" i="17"/>
  <c r="P66" i="17"/>
  <c r="O66" i="17"/>
  <c r="S65" i="17"/>
  <c r="R65" i="17"/>
  <c r="Q65" i="17"/>
  <c r="P65" i="17"/>
  <c r="O65" i="17"/>
  <c r="S64" i="17"/>
  <c r="R64" i="17"/>
  <c r="Q64" i="17"/>
  <c r="P64" i="17"/>
  <c r="O64" i="17"/>
  <c r="S63" i="17"/>
  <c r="R63" i="17"/>
  <c r="Q63" i="17"/>
  <c r="P63" i="17"/>
  <c r="O63" i="17"/>
  <c r="S62" i="17"/>
  <c r="R62" i="17"/>
  <c r="Q62" i="17"/>
  <c r="P62" i="17"/>
  <c r="O62" i="17"/>
  <c r="S61" i="17"/>
  <c r="R61" i="17"/>
  <c r="Q61" i="17"/>
  <c r="P61" i="17"/>
  <c r="O61" i="17"/>
  <c r="S60" i="17"/>
  <c r="R60" i="17"/>
  <c r="Q60" i="17"/>
  <c r="P60" i="17"/>
  <c r="O60" i="17"/>
  <c r="S59" i="17"/>
  <c r="R59" i="17"/>
  <c r="Q59" i="17"/>
  <c r="P59" i="17"/>
  <c r="O59" i="17"/>
  <c r="S58" i="17"/>
  <c r="R58" i="17"/>
  <c r="Q58" i="17"/>
  <c r="P58" i="17"/>
  <c r="O58" i="17"/>
  <c r="S57" i="17"/>
  <c r="R57" i="17"/>
  <c r="Q57" i="17"/>
  <c r="P57" i="17"/>
  <c r="O57" i="17"/>
  <c r="S56" i="17"/>
  <c r="R56" i="17"/>
  <c r="Q56" i="17"/>
  <c r="P56" i="17"/>
  <c r="O56" i="17"/>
  <c r="S55" i="17"/>
  <c r="R55" i="17"/>
  <c r="Q55" i="17"/>
  <c r="P55" i="17"/>
  <c r="O55" i="17"/>
  <c r="S54" i="17"/>
  <c r="R54" i="17"/>
  <c r="Q54" i="17"/>
  <c r="P54" i="17"/>
  <c r="O54" i="17"/>
  <c r="S53" i="17"/>
  <c r="R53" i="17"/>
  <c r="Q53" i="17"/>
  <c r="P53" i="17"/>
  <c r="O53" i="17"/>
  <c r="S52" i="17"/>
  <c r="R52" i="17"/>
  <c r="Q52" i="17"/>
  <c r="P52" i="17"/>
  <c r="O52" i="17"/>
  <c r="S51" i="17"/>
  <c r="R51" i="17"/>
  <c r="Q51" i="17"/>
  <c r="P51" i="17"/>
  <c r="O51" i="17"/>
  <c r="S50" i="17"/>
  <c r="R50" i="17"/>
  <c r="Q50" i="17"/>
  <c r="P50" i="17"/>
  <c r="O50" i="17"/>
  <c r="S49" i="17"/>
  <c r="R49" i="17"/>
  <c r="Q49" i="17"/>
  <c r="P49" i="17"/>
  <c r="O49" i="17"/>
  <c r="S48" i="17"/>
  <c r="R48" i="17"/>
  <c r="Q48" i="17"/>
  <c r="P48" i="17"/>
  <c r="O48" i="17"/>
  <c r="S47" i="17"/>
  <c r="R47" i="17"/>
  <c r="Q47" i="17"/>
  <c r="P47" i="17"/>
  <c r="O47" i="17"/>
  <c r="S46" i="17"/>
  <c r="R46" i="17"/>
  <c r="Q46" i="17"/>
  <c r="P46" i="17"/>
  <c r="O46" i="17"/>
  <c r="S45" i="17"/>
  <c r="R45" i="17"/>
  <c r="Q45" i="17"/>
  <c r="P45" i="17"/>
  <c r="O45" i="17"/>
  <c r="S44" i="17"/>
  <c r="R44" i="17"/>
  <c r="Q44" i="17"/>
  <c r="P44" i="17"/>
  <c r="O44" i="17"/>
  <c r="S43" i="17"/>
  <c r="R43" i="17"/>
  <c r="Q43" i="17"/>
  <c r="P43" i="17"/>
  <c r="O43" i="17"/>
  <c r="S42" i="17"/>
  <c r="R42" i="17"/>
  <c r="Q42" i="17"/>
  <c r="P42" i="17"/>
  <c r="O42" i="17"/>
  <c r="S41" i="17"/>
  <c r="R41" i="17"/>
  <c r="Q41" i="17"/>
  <c r="P41" i="17"/>
  <c r="O41" i="17"/>
  <c r="S40" i="17"/>
  <c r="R40" i="17"/>
  <c r="Q40" i="17"/>
  <c r="P40" i="17"/>
  <c r="O40" i="17"/>
  <c r="S39" i="17"/>
  <c r="R39" i="17"/>
  <c r="Q39" i="17"/>
  <c r="P39" i="17"/>
  <c r="O39" i="17"/>
  <c r="S38" i="17"/>
  <c r="R38" i="17"/>
  <c r="Q38" i="17"/>
  <c r="P38" i="17"/>
  <c r="O38" i="17"/>
  <c r="S37" i="17"/>
  <c r="R37" i="17"/>
  <c r="Q37" i="17"/>
  <c r="P37" i="17"/>
  <c r="O37" i="17"/>
  <c r="S36" i="17"/>
  <c r="R36" i="17"/>
  <c r="Q36" i="17"/>
  <c r="P36" i="17"/>
  <c r="O36" i="17"/>
  <c r="AA35" i="17"/>
  <c r="Z35" i="17"/>
  <c r="Y35" i="17"/>
  <c r="X35" i="17"/>
  <c r="W35" i="17"/>
  <c r="V35" i="17"/>
  <c r="S35" i="17"/>
  <c r="R35" i="17"/>
  <c r="Q35" i="17"/>
  <c r="P35" i="17"/>
  <c r="O35" i="17"/>
  <c r="S34" i="17"/>
  <c r="R34" i="17"/>
  <c r="Q34" i="17"/>
  <c r="P34" i="17"/>
  <c r="O34" i="17"/>
  <c r="S33" i="17"/>
  <c r="R33" i="17"/>
  <c r="Q33" i="17"/>
  <c r="P33" i="17"/>
  <c r="O33" i="17"/>
  <c r="S32" i="17"/>
  <c r="R32" i="17"/>
  <c r="Q32" i="17"/>
  <c r="P32" i="17"/>
  <c r="O32" i="17"/>
  <c r="S31" i="17"/>
  <c r="R31" i="17"/>
  <c r="Q31" i="17"/>
  <c r="P31" i="17"/>
  <c r="O31" i="17"/>
  <c r="S30" i="17"/>
  <c r="R30" i="17"/>
  <c r="Q30" i="17"/>
  <c r="P30" i="17"/>
  <c r="O30" i="17"/>
  <c r="S29" i="17"/>
  <c r="R29" i="17"/>
  <c r="Q29" i="17"/>
  <c r="P29" i="17"/>
  <c r="O29" i="17"/>
  <c r="S28" i="17"/>
  <c r="R28" i="17"/>
  <c r="Q28" i="17"/>
  <c r="P28" i="17"/>
  <c r="O28" i="17"/>
  <c r="S27" i="17"/>
  <c r="R27" i="17"/>
  <c r="Q27" i="17"/>
  <c r="P27" i="17"/>
  <c r="O27" i="17"/>
  <c r="S26" i="17"/>
  <c r="R26" i="17"/>
  <c r="Q26" i="17"/>
  <c r="P26" i="17"/>
  <c r="O26" i="17"/>
  <c r="S25" i="17"/>
  <c r="R25" i="17"/>
  <c r="Q25" i="17"/>
  <c r="P25" i="17"/>
  <c r="O25" i="17"/>
  <c r="S24" i="17"/>
  <c r="R24" i="17"/>
  <c r="Q24" i="17"/>
  <c r="P24" i="17"/>
  <c r="O24" i="17"/>
  <c r="S23" i="17"/>
  <c r="R23" i="17"/>
  <c r="Q23" i="17"/>
  <c r="P23" i="17"/>
  <c r="O23" i="17"/>
  <c r="S22" i="17"/>
  <c r="R22" i="17"/>
  <c r="Q22" i="17"/>
  <c r="P22" i="17"/>
  <c r="O22" i="17"/>
  <c r="S21" i="17"/>
  <c r="R21" i="17"/>
  <c r="Q21" i="17"/>
  <c r="P21" i="17"/>
  <c r="O21" i="17"/>
  <c r="S20" i="17"/>
  <c r="R20" i="17"/>
  <c r="Q20" i="17"/>
  <c r="P20" i="17"/>
  <c r="O20" i="17"/>
  <c r="S19" i="17"/>
  <c r="R19" i="17"/>
  <c r="Q19" i="17"/>
  <c r="P19" i="17"/>
  <c r="O19" i="17"/>
  <c r="S18" i="17"/>
  <c r="R18" i="17"/>
  <c r="Q18" i="17"/>
  <c r="P18" i="17"/>
  <c r="O18" i="17"/>
  <c r="S17" i="17"/>
  <c r="R17" i="17"/>
  <c r="Q17" i="17"/>
  <c r="P17" i="17"/>
  <c r="O17" i="17"/>
  <c r="S16" i="17"/>
  <c r="R16" i="17"/>
  <c r="Q16" i="17"/>
  <c r="P16" i="17"/>
  <c r="O16" i="17"/>
  <c r="S15" i="17"/>
  <c r="R15" i="17"/>
  <c r="Q15" i="17"/>
  <c r="P15" i="17"/>
  <c r="O15" i="17"/>
  <c r="S14" i="17"/>
  <c r="R14" i="17"/>
  <c r="Q14" i="17"/>
  <c r="P14" i="17"/>
  <c r="O14" i="17"/>
  <c r="S13" i="17"/>
  <c r="R13" i="17"/>
  <c r="Q13" i="17"/>
  <c r="P13" i="17"/>
  <c r="O13" i="17"/>
  <c r="S12" i="17"/>
  <c r="R12" i="17"/>
  <c r="Q12" i="17"/>
  <c r="P12" i="17"/>
  <c r="O12" i="17"/>
  <c r="S11" i="17"/>
  <c r="R11" i="17"/>
  <c r="Q11" i="17"/>
  <c r="P11" i="17"/>
  <c r="O11" i="17"/>
  <c r="S10" i="17"/>
  <c r="R10" i="17"/>
  <c r="Q10" i="17"/>
  <c r="P10" i="17"/>
  <c r="O10" i="17"/>
  <c r="AF9" i="17"/>
  <c r="AE9" i="17"/>
  <c r="AD9" i="17"/>
  <c r="AC9" i="17"/>
  <c r="AB9" i="17"/>
  <c r="AA9" i="17"/>
  <c r="S9" i="17"/>
  <c r="R9" i="17"/>
  <c r="Q9" i="17"/>
  <c r="P9" i="17"/>
  <c r="O9" i="17"/>
  <c r="AF8" i="17"/>
  <c r="AE8" i="17"/>
  <c r="AD8" i="17"/>
  <c r="AC8" i="17"/>
  <c r="AB8" i="17"/>
  <c r="AA8" i="17"/>
  <c r="S8" i="17"/>
  <c r="R8" i="17"/>
  <c r="Q8" i="17"/>
  <c r="P8" i="17"/>
  <c r="O8" i="17"/>
  <c r="AF7" i="17"/>
  <c r="AE7" i="17"/>
  <c r="AD7" i="17"/>
  <c r="AC7" i="17"/>
  <c r="AB7" i="17"/>
  <c r="AA7" i="17"/>
  <c r="S7" i="17"/>
  <c r="R7" i="17"/>
  <c r="Q7" i="17"/>
  <c r="P7" i="17"/>
  <c r="O7" i="17"/>
  <c r="AF6" i="17"/>
  <c r="AE6" i="17"/>
  <c r="AD6" i="17"/>
  <c r="AC6" i="17"/>
  <c r="AB6" i="17"/>
  <c r="AA6" i="17"/>
  <c r="S6" i="17"/>
  <c r="R6" i="17"/>
  <c r="Q6" i="17"/>
  <c r="AH7" i="17" s="1"/>
  <c r="P6" i="17"/>
  <c r="AL6" i="17" s="1"/>
  <c r="O6" i="17"/>
  <c r="L5" i="17"/>
  <c r="AF5" i="17" s="1"/>
  <c r="K5" i="17"/>
  <c r="AE5" i="17" s="1"/>
  <c r="J5" i="17"/>
  <c r="AD5" i="17" s="1"/>
  <c r="I5" i="17"/>
  <c r="AC5" i="17" s="1"/>
  <c r="H5" i="17"/>
  <c r="AB5" i="17" s="1"/>
  <c r="G5" i="17"/>
  <c r="AA5" i="17" s="1"/>
  <c r="N3" i="17"/>
  <c r="N2" i="17"/>
  <c r="AA35" i="13"/>
  <c r="Z35" i="13"/>
  <c r="Y35" i="13"/>
  <c r="X35" i="13"/>
  <c r="W35" i="13"/>
  <c r="V35" i="13"/>
  <c r="AI7" i="17" l="1"/>
  <c r="AH12" i="17"/>
  <c r="AH13" i="17"/>
  <c r="AM6" i="17"/>
  <c r="AH6" i="17"/>
  <c r="AK12" i="17"/>
  <c r="AI9" i="17"/>
  <c r="AI13" i="17"/>
  <c r="AJ13" i="17"/>
  <c r="AL8" i="17"/>
  <c r="M14" i="18"/>
  <c r="P30" i="18"/>
  <c r="O30" i="18"/>
  <c r="N30" i="18"/>
  <c r="M30" i="18"/>
  <c r="AH11" i="17"/>
  <c r="AK7" i="17"/>
  <c r="AJ12" i="17"/>
  <c r="AL7" i="17"/>
  <c r="AJ11" i="17"/>
  <c r="AM13" i="17"/>
  <c r="AI8" i="17"/>
  <c r="AM12" i="17"/>
  <c r="AJ8" i="17"/>
  <c r="AM11" i="17"/>
  <c r="AJ7" i="17"/>
  <c r="AI12" i="17"/>
  <c r="AM9" i="17"/>
  <c r="AK13" i="17"/>
  <c r="AL13" i="17"/>
  <c r="AM7" i="17"/>
  <c r="AL12" i="17"/>
  <c r="AI6" i="17"/>
  <c r="AJ6" i="17"/>
  <c r="AK6" i="17"/>
  <c r="AM8" i="17"/>
  <c r="AH9" i="17"/>
  <c r="AJ9" i="17"/>
  <c r="AK9" i="17"/>
  <c r="AL9" i="17"/>
  <c r="AI11" i="17"/>
  <c r="AH8" i="17"/>
  <c r="AK11" i="17"/>
  <c r="AL11" i="17"/>
  <c r="AK8" i="17"/>
  <c r="AA6" i="13" l="1"/>
  <c r="AF9" i="13" l="1"/>
  <c r="AF8" i="13"/>
  <c r="AF7" i="13"/>
  <c r="AF6" i="13"/>
  <c r="AE9" i="13"/>
  <c r="AE8" i="13"/>
  <c r="AE7" i="13"/>
  <c r="AE6" i="13"/>
  <c r="AD9" i="13"/>
  <c r="AD8" i="13"/>
  <c r="AD7" i="13"/>
  <c r="AC9" i="13"/>
  <c r="AC8" i="13"/>
  <c r="AC7" i="13"/>
  <c r="AB9" i="13"/>
  <c r="AB8" i="13"/>
  <c r="AB7" i="13"/>
  <c r="AA9" i="13"/>
  <c r="AA8" i="13"/>
  <c r="AA7" i="13"/>
  <c r="C52" i="18" s="1"/>
  <c r="AD6" i="13"/>
  <c r="AC6" i="13"/>
  <c r="E52" i="18" s="1"/>
  <c r="AB6" i="13"/>
  <c r="P36" i="13"/>
  <c r="Q36" i="13"/>
  <c r="R36" i="13"/>
  <c r="S36" i="13"/>
  <c r="P37" i="13"/>
  <c r="Q37" i="13"/>
  <c r="R37" i="13"/>
  <c r="S37" i="13"/>
  <c r="P38" i="13"/>
  <c r="Q38" i="13"/>
  <c r="R38" i="13"/>
  <c r="S38" i="13"/>
  <c r="P39" i="13"/>
  <c r="Q39" i="13"/>
  <c r="R39" i="13"/>
  <c r="S39" i="13"/>
  <c r="P40" i="13"/>
  <c r="Q40" i="13"/>
  <c r="R40" i="13"/>
  <c r="S40" i="13"/>
  <c r="P41" i="13"/>
  <c r="Q41" i="13"/>
  <c r="R41" i="13"/>
  <c r="S41" i="13"/>
  <c r="P42" i="13"/>
  <c r="Q42" i="13"/>
  <c r="R42" i="13"/>
  <c r="S42" i="13"/>
  <c r="P43" i="13"/>
  <c r="Q43" i="13"/>
  <c r="R43" i="13"/>
  <c r="S43" i="13"/>
  <c r="P44" i="13"/>
  <c r="Q44" i="13"/>
  <c r="R44" i="13"/>
  <c r="S44" i="13"/>
  <c r="P45" i="13"/>
  <c r="Q45" i="13"/>
  <c r="R45" i="13"/>
  <c r="S45" i="13"/>
  <c r="P46" i="13"/>
  <c r="Q46" i="13"/>
  <c r="R46" i="13"/>
  <c r="S46" i="13"/>
  <c r="P47" i="13"/>
  <c r="Q47" i="13"/>
  <c r="R47" i="13"/>
  <c r="S47" i="13"/>
  <c r="P48" i="13"/>
  <c r="Q48" i="13"/>
  <c r="R48" i="13"/>
  <c r="S48" i="13"/>
  <c r="P49" i="13"/>
  <c r="Q49" i="13"/>
  <c r="R49" i="13"/>
  <c r="S49" i="13"/>
  <c r="P50" i="13"/>
  <c r="Q50" i="13"/>
  <c r="R50" i="13"/>
  <c r="S50" i="13"/>
  <c r="P51" i="13"/>
  <c r="Q51" i="13"/>
  <c r="R51" i="13"/>
  <c r="S51" i="13"/>
  <c r="P52" i="13"/>
  <c r="Q52" i="13"/>
  <c r="R52" i="13"/>
  <c r="S52" i="13"/>
  <c r="P53" i="13"/>
  <c r="Q53" i="13"/>
  <c r="R53" i="13"/>
  <c r="S53" i="13"/>
  <c r="P54" i="13"/>
  <c r="Q54" i="13"/>
  <c r="R54" i="13"/>
  <c r="S54" i="13"/>
  <c r="P55" i="13"/>
  <c r="Q55" i="13"/>
  <c r="R55" i="13"/>
  <c r="S55" i="13"/>
  <c r="P56" i="13"/>
  <c r="Q56" i="13"/>
  <c r="R56" i="13"/>
  <c r="S56" i="13"/>
  <c r="P57" i="13"/>
  <c r="Q57" i="13"/>
  <c r="R57" i="13"/>
  <c r="S57" i="13"/>
  <c r="P58" i="13"/>
  <c r="Q58" i="13"/>
  <c r="R58" i="13"/>
  <c r="S58" i="13"/>
  <c r="P59" i="13"/>
  <c r="Q59" i="13"/>
  <c r="R59" i="13"/>
  <c r="S59" i="13"/>
  <c r="P60" i="13"/>
  <c r="Q60" i="13"/>
  <c r="R60" i="13"/>
  <c r="S60" i="13"/>
  <c r="P61" i="13"/>
  <c r="Q61" i="13"/>
  <c r="R61" i="13"/>
  <c r="S61" i="13"/>
  <c r="P62" i="13"/>
  <c r="Q62" i="13"/>
  <c r="R62" i="13"/>
  <c r="S62" i="13"/>
  <c r="P63" i="13"/>
  <c r="Q63" i="13"/>
  <c r="R63" i="13"/>
  <c r="S63" i="13"/>
  <c r="P64" i="13"/>
  <c r="Q64" i="13"/>
  <c r="R64" i="13"/>
  <c r="S64" i="13"/>
  <c r="P65" i="13"/>
  <c r="Q65" i="13"/>
  <c r="R65" i="13"/>
  <c r="S65" i="13"/>
  <c r="P66" i="13"/>
  <c r="Q66" i="13"/>
  <c r="R66" i="13"/>
  <c r="S66" i="13"/>
  <c r="P67" i="13"/>
  <c r="Q67" i="13"/>
  <c r="R67" i="13"/>
  <c r="S67" i="13"/>
  <c r="P68" i="13"/>
  <c r="Q68" i="13"/>
  <c r="R68" i="13"/>
  <c r="S68" i="13"/>
  <c r="P69" i="13"/>
  <c r="Q69" i="13"/>
  <c r="R69" i="13"/>
  <c r="S69" i="13"/>
  <c r="P70" i="13"/>
  <c r="Q70" i="13"/>
  <c r="R70" i="13"/>
  <c r="S70" i="13"/>
  <c r="P71" i="13"/>
  <c r="Q71" i="13"/>
  <c r="R71" i="13"/>
  <c r="S71" i="13"/>
  <c r="P72" i="13"/>
  <c r="Q72" i="13"/>
  <c r="R72" i="13"/>
  <c r="S72" i="13"/>
  <c r="P73" i="13"/>
  <c r="Q73" i="13"/>
  <c r="R73" i="13"/>
  <c r="S73" i="13"/>
  <c r="P74" i="13"/>
  <c r="Q74" i="13"/>
  <c r="R74" i="13"/>
  <c r="S74" i="13"/>
  <c r="P75" i="13"/>
  <c r="Q75" i="13"/>
  <c r="R75" i="13"/>
  <c r="S75" i="13"/>
  <c r="P76" i="13"/>
  <c r="Q76" i="13"/>
  <c r="R76" i="13"/>
  <c r="S76" i="13"/>
  <c r="P77" i="13"/>
  <c r="Q77" i="13"/>
  <c r="R77" i="13"/>
  <c r="S77" i="13"/>
  <c r="P78" i="13"/>
  <c r="Q78" i="13"/>
  <c r="R78" i="13"/>
  <c r="S78" i="13"/>
  <c r="P79" i="13"/>
  <c r="Q79" i="13"/>
  <c r="R79" i="13"/>
  <c r="S79" i="13"/>
  <c r="P80" i="13"/>
  <c r="Q80" i="13"/>
  <c r="R80" i="13"/>
  <c r="S80" i="13"/>
  <c r="P81" i="13"/>
  <c r="Q81" i="13"/>
  <c r="R81" i="13"/>
  <c r="S81" i="13"/>
  <c r="P82" i="13"/>
  <c r="Q82" i="13"/>
  <c r="R82" i="13"/>
  <c r="S82" i="13"/>
  <c r="P83" i="13"/>
  <c r="Q83" i="13"/>
  <c r="R83" i="13"/>
  <c r="S83" i="13"/>
  <c r="P84" i="13"/>
  <c r="Q84" i="13"/>
  <c r="R84" i="13"/>
  <c r="S84" i="13"/>
  <c r="P85" i="13"/>
  <c r="Q85" i="13"/>
  <c r="R85" i="13"/>
  <c r="S85" i="13"/>
  <c r="P86" i="13"/>
  <c r="Q86" i="13"/>
  <c r="R86" i="13"/>
  <c r="S86" i="13"/>
  <c r="P87" i="13"/>
  <c r="Q87" i="13"/>
  <c r="R87" i="13"/>
  <c r="S87" i="13"/>
  <c r="P88" i="13"/>
  <c r="Q88" i="13"/>
  <c r="R88" i="13"/>
  <c r="S88" i="13"/>
  <c r="P89" i="13"/>
  <c r="Q89" i="13"/>
  <c r="R89" i="13"/>
  <c r="S89" i="13"/>
  <c r="P90" i="13"/>
  <c r="Q90" i="13"/>
  <c r="R90" i="13"/>
  <c r="S90" i="13"/>
  <c r="P91" i="13"/>
  <c r="Q91" i="13"/>
  <c r="R91" i="13"/>
  <c r="S91" i="13"/>
  <c r="P92" i="13"/>
  <c r="Q92" i="13"/>
  <c r="R92" i="13"/>
  <c r="S92" i="13"/>
  <c r="P93" i="13"/>
  <c r="Q93" i="13"/>
  <c r="R93" i="13"/>
  <c r="S93" i="13"/>
  <c r="P94" i="13"/>
  <c r="Q94" i="13"/>
  <c r="R94" i="13"/>
  <c r="S94" i="13"/>
  <c r="P95" i="13"/>
  <c r="Q95" i="13"/>
  <c r="R95" i="13"/>
  <c r="S95" i="13"/>
  <c r="P96" i="13"/>
  <c r="Q96" i="13"/>
  <c r="R96" i="13"/>
  <c r="S96" i="13"/>
  <c r="P97" i="13"/>
  <c r="Q97" i="13"/>
  <c r="R97" i="13"/>
  <c r="S97" i="13"/>
  <c r="P98" i="13"/>
  <c r="Q98" i="13"/>
  <c r="R98" i="13"/>
  <c r="S98" i="13"/>
  <c r="P99" i="13"/>
  <c r="Q99" i="13"/>
  <c r="R99" i="13"/>
  <c r="S99" i="13"/>
  <c r="P100" i="13"/>
  <c r="Q100" i="13"/>
  <c r="R100" i="13"/>
  <c r="S100" i="13"/>
  <c r="P101" i="13"/>
  <c r="Q101" i="13"/>
  <c r="R101" i="13"/>
  <c r="S101" i="13"/>
  <c r="P102" i="13"/>
  <c r="Q102" i="13"/>
  <c r="R102" i="13"/>
  <c r="S102" i="13"/>
  <c r="P103" i="13"/>
  <c r="Q103" i="13"/>
  <c r="R103" i="13"/>
  <c r="S103" i="13"/>
  <c r="P104" i="13"/>
  <c r="Q104" i="13"/>
  <c r="R104" i="13"/>
  <c r="S104" i="13"/>
  <c r="P105" i="13"/>
  <c r="Q105" i="13"/>
  <c r="R105" i="13"/>
  <c r="S105" i="13"/>
  <c r="P106" i="13"/>
  <c r="Q106" i="13"/>
  <c r="R106" i="13"/>
  <c r="S106" i="13"/>
  <c r="P107" i="13"/>
  <c r="Q107" i="13"/>
  <c r="R107" i="13"/>
  <c r="S107" i="13"/>
  <c r="P108" i="13"/>
  <c r="Q108" i="13"/>
  <c r="R108" i="13"/>
  <c r="S108" i="13"/>
  <c r="P109" i="13"/>
  <c r="Q109" i="13"/>
  <c r="R109" i="13"/>
  <c r="S109" i="13"/>
  <c r="P110" i="13"/>
  <c r="Q110" i="13"/>
  <c r="R110" i="13"/>
  <c r="S110" i="13"/>
  <c r="P111" i="13"/>
  <c r="Q111" i="13"/>
  <c r="R111" i="13"/>
  <c r="S111" i="13"/>
  <c r="P112" i="13"/>
  <c r="Q112" i="13"/>
  <c r="R112" i="13"/>
  <c r="S112" i="13"/>
  <c r="P113" i="13"/>
  <c r="Q113" i="13"/>
  <c r="R113" i="13"/>
  <c r="S113" i="13"/>
  <c r="P114" i="13"/>
  <c r="Q114" i="13"/>
  <c r="R114" i="13"/>
  <c r="S114" i="13"/>
  <c r="P115" i="13"/>
  <c r="Q115" i="13"/>
  <c r="R115" i="13"/>
  <c r="S115" i="13"/>
  <c r="P116" i="13"/>
  <c r="Q116" i="13"/>
  <c r="R116" i="13"/>
  <c r="S116" i="13"/>
  <c r="P117" i="13"/>
  <c r="Q117" i="13"/>
  <c r="R117" i="13"/>
  <c r="S117" i="13"/>
  <c r="P118" i="13"/>
  <c r="Q118" i="13"/>
  <c r="R118" i="13"/>
  <c r="S118" i="13"/>
  <c r="P119" i="13"/>
  <c r="Q119" i="13"/>
  <c r="R119" i="13"/>
  <c r="S119" i="13"/>
  <c r="P120" i="13"/>
  <c r="Q120" i="13"/>
  <c r="R120" i="13"/>
  <c r="S120" i="13"/>
  <c r="P121" i="13"/>
  <c r="Q121" i="13"/>
  <c r="R121" i="13"/>
  <c r="S121" i="13"/>
  <c r="P122" i="13"/>
  <c r="Q122" i="13"/>
  <c r="R122" i="13"/>
  <c r="S122" i="13"/>
  <c r="P123" i="13"/>
  <c r="Q123" i="13"/>
  <c r="R123" i="13"/>
  <c r="S123" i="13"/>
  <c r="P124" i="13"/>
  <c r="Q124" i="13"/>
  <c r="R124" i="13"/>
  <c r="S124" i="13"/>
  <c r="P125" i="13"/>
  <c r="Q125" i="13"/>
  <c r="R125" i="13"/>
  <c r="S125" i="13"/>
  <c r="P126" i="13"/>
  <c r="Q126" i="13"/>
  <c r="R126" i="13"/>
  <c r="S126" i="13"/>
  <c r="P127" i="13"/>
  <c r="Q127" i="13"/>
  <c r="R127" i="13"/>
  <c r="S127" i="13"/>
  <c r="P128" i="13"/>
  <c r="Q128" i="13"/>
  <c r="R128" i="13"/>
  <c r="S128" i="13"/>
  <c r="P129" i="13"/>
  <c r="Q129" i="13"/>
  <c r="R129" i="13"/>
  <c r="S129" i="13"/>
  <c r="P130" i="13"/>
  <c r="Q130" i="13"/>
  <c r="R130" i="13"/>
  <c r="S130" i="13"/>
  <c r="P131" i="13"/>
  <c r="Q131" i="13"/>
  <c r="R131" i="13"/>
  <c r="S131" i="13"/>
  <c r="P132" i="13"/>
  <c r="Q132" i="13"/>
  <c r="R132" i="13"/>
  <c r="S132" i="13"/>
  <c r="P133" i="13"/>
  <c r="Q133" i="13"/>
  <c r="R133" i="13"/>
  <c r="S133" i="13"/>
  <c r="P134" i="13"/>
  <c r="Q134" i="13"/>
  <c r="R134" i="13"/>
  <c r="S134" i="13"/>
  <c r="P135" i="13"/>
  <c r="Q135" i="13"/>
  <c r="R135" i="13"/>
  <c r="S135" i="13"/>
  <c r="P136" i="13"/>
  <c r="Q136" i="13"/>
  <c r="R136" i="13"/>
  <c r="S136" i="13"/>
  <c r="P137" i="13"/>
  <c r="Q137" i="13"/>
  <c r="R137" i="13"/>
  <c r="S137" i="13"/>
  <c r="P138" i="13"/>
  <c r="Q138" i="13"/>
  <c r="R138" i="13"/>
  <c r="S138" i="13"/>
  <c r="P139" i="13"/>
  <c r="Q139" i="13"/>
  <c r="R139" i="13"/>
  <c r="S139" i="13"/>
  <c r="P140" i="13"/>
  <c r="Q140" i="13"/>
  <c r="R140" i="13"/>
  <c r="S140" i="13"/>
  <c r="P141" i="13"/>
  <c r="Q141" i="13"/>
  <c r="R141" i="13"/>
  <c r="S141" i="13"/>
  <c r="P142" i="13"/>
  <c r="Q142" i="13"/>
  <c r="R142" i="13"/>
  <c r="S142" i="13"/>
  <c r="P143" i="13"/>
  <c r="Q143" i="13"/>
  <c r="R143" i="13"/>
  <c r="S143" i="13"/>
  <c r="P144" i="13"/>
  <c r="Q144" i="13"/>
  <c r="R144" i="13"/>
  <c r="S144" i="13"/>
  <c r="P145" i="13"/>
  <c r="Q145" i="13"/>
  <c r="R145" i="13"/>
  <c r="S145" i="13"/>
  <c r="P146" i="13"/>
  <c r="Q146" i="13"/>
  <c r="R146" i="13"/>
  <c r="S146" i="13"/>
  <c r="P147" i="13"/>
  <c r="Q147" i="13"/>
  <c r="R147" i="13"/>
  <c r="S147" i="13"/>
  <c r="P148" i="13"/>
  <c r="Q148" i="13"/>
  <c r="R148" i="13"/>
  <c r="S148" i="13"/>
  <c r="P149" i="13"/>
  <c r="Q149" i="13"/>
  <c r="R149" i="13"/>
  <c r="S149" i="13"/>
  <c r="P150" i="13"/>
  <c r="Q150" i="13"/>
  <c r="R150" i="13"/>
  <c r="S150" i="13"/>
  <c r="P151" i="13"/>
  <c r="Q151" i="13"/>
  <c r="R151" i="13"/>
  <c r="S151" i="13"/>
  <c r="P152" i="13"/>
  <c r="Q152" i="13"/>
  <c r="R152" i="13"/>
  <c r="S152" i="13"/>
  <c r="P153" i="13"/>
  <c r="Q153" i="13"/>
  <c r="R153" i="13"/>
  <c r="S153" i="13"/>
  <c r="P154" i="13"/>
  <c r="Q154" i="13"/>
  <c r="R154" i="13"/>
  <c r="S154" i="13"/>
  <c r="P155" i="13"/>
  <c r="Q155" i="13"/>
  <c r="R155" i="13"/>
  <c r="S155" i="13"/>
  <c r="P156" i="13"/>
  <c r="Q156" i="13"/>
  <c r="R156" i="13"/>
  <c r="S156" i="13"/>
  <c r="P157" i="13"/>
  <c r="Q157" i="13"/>
  <c r="R157" i="13"/>
  <c r="S157" i="13"/>
  <c r="P158" i="13"/>
  <c r="Q158" i="13"/>
  <c r="R158" i="13"/>
  <c r="S158" i="13"/>
  <c r="P159" i="13"/>
  <c r="Q159" i="13"/>
  <c r="R159" i="13"/>
  <c r="S159" i="13"/>
  <c r="P160" i="13"/>
  <c r="Q160" i="13"/>
  <c r="R160" i="13"/>
  <c r="S160" i="13"/>
  <c r="P161" i="13"/>
  <c r="Q161" i="13"/>
  <c r="R161" i="13"/>
  <c r="S161" i="13"/>
  <c r="P162" i="13"/>
  <c r="Q162" i="13"/>
  <c r="R162" i="13"/>
  <c r="S162" i="13"/>
  <c r="P163" i="13"/>
  <c r="Q163" i="13"/>
  <c r="R163" i="13"/>
  <c r="S163" i="13"/>
  <c r="P164" i="13"/>
  <c r="Q164" i="13"/>
  <c r="R164" i="13"/>
  <c r="S164" i="13"/>
  <c r="P165" i="13"/>
  <c r="Q165" i="13"/>
  <c r="R165" i="13"/>
  <c r="S165" i="13"/>
  <c r="P166" i="13"/>
  <c r="Q166" i="13"/>
  <c r="R166" i="13"/>
  <c r="S166" i="13"/>
  <c r="P167" i="13"/>
  <c r="Q167" i="13"/>
  <c r="R167" i="13"/>
  <c r="S167" i="13"/>
  <c r="P168" i="13"/>
  <c r="Q168" i="13"/>
  <c r="R168" i="13"/>
  <c r="S168" i="13"/>
  <c r="P169" i="13"/>
  <c r="Q169" i="13"/>
  <c r="R169" i="13"/>
  <c r="S169" i="13"/>
  <c r="P170" i="13"/>
  <c r="Q170" i="13"/>
  <c r="R170" i="13"/>
  <c r="S170" i="13"/>
  <c r="P171" i="13"/>
  <c r="Q171" i="13"/>
  <c r="R171" i="13"/>
  <c r="S171" i="13"/>
  <c r="P172" i="13"/>
  <c r="Q172" i="13"/>
  <c r="R172" i="13"/>
  <c r="S172" i="13"/>
  <c r="P173" i="13"/>
  <c r="Q173" i="13"/>
  <c r="R173" i="13"/>
  <c r="S173" i="13"/>
  <c r="P174" i="13"/>
  <c r="Q174" i="13"/>
  <c r="R174" i="13"/>
  <c r="S174" i="13"/>
  <c r="P175" i="13"/>
  <c r="Q175" i="13"/>
  <c r="R175" i="13"/>
  <c r="S175" i="13"/>
  <c r="P176" i="13"/>
  <c r="Q176" i="13"/>
  <c r="R176" i="13"/>
  <c r="S176" i="13"/>
  <c r="P177" i="13"/>
  <c r="Q177" i="13"/>
  <c r="R177" i="13"/>
  <c r="S177" i="13"/>
  <c r="P178" i="13"/>
  <c r="Q178" i="13"/>
  <c r="R178" i="13"/>
  <c r="S178" i="13"/>
  <c r="P179" i="13"/>
  <c r="Q179" i="13"/>
  <c r="R179" i="13"/>
  <c r="S179" i="13"/>
  <c r="P180" i="13"/>
  <c r="Q180" i="13"/>
  <c r="R180" i="13"/>
  <c r="S180" i="13"/>
  <c r="P181" i="13"/>
  <c r="Q181" i="13"/>
  <c r="R181" i="13"/>
  <c r="S181" i="13"/>
  <c r="P182" i="13"/>
  <c r="Q182" i="13"/>
  <c r="R182" i="13"/>
  <c r="S182" i="13"/>
  <c r="P183" i="13"/>
  <c r="Q183" i="13"/>
  <c r="R183" i="13"/>
  <c r="S183" i="13"/>
  <c r="P184" i="13"/>
  <c r="Q184" i="13"/>
  <c r="R184" i="13"/>
  <c r="S184" i="13"/>
  <c r="P185" i="13"/>
  <c r="Q185" i="13"/>
  <c r="R185" i="13"/>
  <c r="S185" i="13"/>
  <c r="P186" i="13"/>
  <c r="Q186" i="13"/>
  <c r="R186" i="13"/>
  <c r="S186" i="13"/>
  <c r="P187" i="13"/>
  <c r="Q187" i="13"/>
  <c r="R187" i="13"/>
  <c r="S187" i="13"/>
  <c r="P188" i="13"/>
  <c r="Q188" i="13"/>
  <c r="R188" i="13"/>
  <c r="S188" i="13"/>
  <c r="P189" i="13"/>
  <c r="Q189" i="13"/>
  <c r="R189" i="13"/>
  <c r="S189" i="13"/>
  <c r="P190" i="13"/>
  <c r="Q190" i="13"/>
  <c r="R190" i="13"/>
  <c r="S190" i="13"/>
  <c r="P191" i="13"/>
  <c r="Q191" i="13"/>
  <c r="R191" i="13"/>
  <c r="S191" i="13"/>
  <c r="P192" i="13"/>
  <c r="Q192" i="13"/>
  <c r="R192" i="13"/>
  <c r="S192" i="13"/>
  <c r="P193" i="13"/>
  <c r="Q193" i="13"/>
  <c r="R193" i="13"/>
  <c r="S193" i="13"/>
  <c r="P194" i="13"/>
  <c r="Q194" i="13"/>
  <c r="R194" i="13"/>
  <c r="S194" i="13"/>
  <c r="P195" i="13"/>
  <c r="Q195" i="13"/>
  <c r="R195" i="13"/>
  <c r="S195" i="13"/>
  <c r="P196" i="13"/>
  <c r="Q196" i="13"/>
  <c r="R196" i="13"/>
  <c r="S196" i="13"/>
  <c r="P197" i="13"/>
  <c r="Q197" i="13"/>
  <c r="R197" i="13"/>
  <c r="S197" i="13"/>
  <c r="P198" i="13"/>
  <c r="Q198" i="13"/>
  <c r="R198" i="13"/>
  <c r="S198" i="13"/>
  <c r="P199" i="13"/>
  <c r="Q199" i="13"/>
  <c r="R199" i="13"/>
  <c r="S199" i="13"/>
  <c r="P200" i="13"/>
  <c r="Q200" i="13"/>
  <c r="R200" i="13"/>
  <c r="S200" i="13"/>
  <c r="P201" i="13"/>
  <c r="Q201" i="13"/>
  <c r="R201" i="13"/>
  <c r="S201" i="13"/>
  <c r="P202" i="13"/>
  <c r="Q202" i="13"/>
  <c r="R202" i="13"/>
  <c r="S202" i="13"/>
  <c r="P203" i="13"/>
  <c r="Q203" i="13"/>
  <c r="R203" i="13"/>
  <c r="S203" i="13"/>
  <c r="P204" i="13"/>
  <c r="Q204" i="13"/>
  <c r="R204" i="13"/>
  <c r="S204" i="13"/>
  <c r="P205" i="13"/>
  <c r="Q205" i="13"/>
  <c r="R205" i="13"/>
  <c r="S205" i="13"/>
  <c r="P206" i="13"/>
  <c r="Q206" i="13"/>
  <c r="R206" i="13"/>
  <c r="S206" i="13"/>
  <c r="P207" i="13"/>
  <c r="Q207" i="13"/>
  <c r="R207" i="13"/>
  <c r="S207" i="13"/>
  <c r="P208" i="13"/>
  <c r="Q208" i="13"/>
  <c r="R208" i="13"/>
  <c r="S208" i="13"/>
  <c r="P209" i="13"/>
  <c r="Q209" i="13"/>
  <c r="R209" i="13"/>
  <c r="S209" i="13"/>
  <c r="P210" i="13"/>
  <c r="Q210" i="13"/>
  <c r="R210" i="13"/>
  <c r="S210" i="13"/>
  <c r="P211" i="13"/>
  <c r="Q211" i="13"/>
  <c r="R211" i="13"/>
  <c r="S211" i="13"/>
  <c r="P212" i="13"/>
  <c r="Q212" i="13"/>
  <c r="R212" i="13"/>
  <c r="S212" i="13"/>
  <c r="P213" i="13"/>
  <c r="Q213" i="13"/>
  <c r="R213" i="13"/>
  <c r="S213" i="13"/>
  <c r="P214" i="13"/>
  <c r="Q214" i="13"/>
  <c r="R214" i="13"/>
  <c r="S214" i="13"/>
  <c r="P215" i="13"/>
  <c r="Q215" i="13"/>
  <c r="R215" i="13"/>
  <c r="S215" i="13"/>
  <c r="P216" i="13"/>
  <c r="Q216" i="13"/>
  <c r="R216" i="13"/>
  <c r="S216" i="13"/>
  <c r="P217" i="13"/>
  <c r="Q217" i="13"/>
  <c r="R217" i="13"/>
  <c r="S217" i="13"/>
  <c r="P218" i="13"/>
  <c r="Q218" i="13"/>
  <c r="R218" i="13"/>
  <c r="S218" i="13"/>
  <c r="P219" i="13"/>
  <c r="Q219" i="13"/>
  <c r="R219" i="13"/>
  <c r="S219" i="13"/>
  <c r="P220" i="13"/>
  <c r="Q220" i="13"/>
  <c r="R220" i="13"/>
  <c r="S220" i="13"/>
  <c r="P221" i="13"/>
  <c r="Q221" i="13"/>
  <c r="R221" i="13"/>
  <c r="S221" i="13"/>
  <c r="P222" i="13"/>
  <c r="Q222" i="13"/>
  <c r="R222" i="13"/>
  <c r="S222" i="13"/>
  <c r="P223" i="13"/>
  <c r="Q223" i="13"/>
  <c r="R223" i="13"/>
  <c r="S223" i="13"/>
  <c r="P224" i="13"/>
  <c r="Q224" i="13"/>
  <c r="R224" i="13"/>
  <c r="S224" i="13"/>
  <c r="P225" i="13"/>
  <c r="Q225" i="13"/>
  <c r="R225" i="13"/>
  <c r="S225" i="13"/>
  <c r="P226" i="13"/>
  <c r="Q226" i="13"/>
  <c r="R226" i="13"/>
  <c r="S226" i="13"/>
  <c r="P227" i="13"/>
  <c r="Q227" i="13"/>
  <c r="R227" i="13"/>
  <c r="S227" i="13"/>
  <c r="P228" i="13"/>
  <c r="Q228" i="13"/>
  <c r="R228" i="13"/>
  <c r="S228" i="13"/>
  <c r="P229" i="13"/>
  <c r="Q229" i="13"/>
  <c r="R229" i="13"/>
  <c r="S229" i="13"/>
  <c r="P230" i="13"/>
  <c r="Q230" i="13"/>
  <c r="R230" i="13"/>
  <c r="S230" i="13"/>
  <c r="P231" i="13"/>
  <c r="Q231" i="13"/>
  <c r="R231" i="13"/>
  <c r="S231" i="13"/>
  <c r="P232" i="13"/>
  <c r="Q232" i="13"/>
  <c r="R232" i="13"/>
  <c r="S232" i="13"/>
  <c r="P233" i="13"/>
  <c r="Q233" i="13"/>
  <c r="R233" i="13"/>
  <c r="S233" i="13"/>
  <c r="P234" i="13"/>
  <c r="Q234" i="13"/>
  <c r="R234" i="13"/>
  <c r="S234" i="13"/>
  <c r="P235" i="13"/>
  <c r="Q235" i="13"/>
  <c r="R235" i="13"/>
  <c r="S235" i="13"/>
  <c r="P236" i="13"/>
  <c r="Q236" i="13"/>
  <c r="R236" i="13"/>
  <c r="S236" i="13"/>
  <c r="P237" i="13"/>
  <c r="Q237" i="13"/>
  <c r="R237" i="13"/>
  <c r="S237" i="13"/>
  <c r="P238" i="13"/>
  <c r="Q238" i="13"/>
  <c r="R238" i="13"/>
  <c r="S238" i="13"/>
  <c r="P239" i="13"/>
  <c r="Q239" i="13"/>
  <c r="R239" i="13"/>
  <c r="S239" i="13"/>
  <c r="P240" i="13"/>
  <c r="Q240" i="13"/>
  <c r="R240" i="13"/>
  <c r="S240" i="13"/>
  <c r="P241" i="13"/>
  <c r="Q241" i="13"/>
  <c r="R241" i="13"/>
  <c r="S241" i="13"/>
  <c r="P242" i="13"/>
  <c r="Q242" i="13"/>
  <c r="R242" i="13"/>
  <c r="S242" i="13"/>
  <c r="P243" i="13"/>
  <c r="Q243" i="13"/>
  <c r="R243" i="13"/>
  <c r="S243" i="13"/>
  <c r="P244" i="13"/>
  <c r="Q244" i="13"/>
  <c r="R244" i="13"/>
  <c r="S244" i="13"/>
  <c r="P245" i="13"/>
  <c r="Q245" i="13"/>
  <c r="R245" i="13"/>
  <c r="S245" i="13"/>
  <c r="P246" i="13"/>
  <c r="Q246" i="13"/>
  <c r="R246" i="13"/>
  <c r="S246" i="13"/>
  <c r="P247" i="13"/>
  <c r="Q247" i="13"/>
  <c r="R247" i="13"/>
  <c r="S247" i="13"/>
  <c r="P248" i="13"/>
  <c r="Q248" i="13"/>
  <c r="R248" i="13"/>
  <c r="S248" i="13"/>
  <c r="P249" i="13"/>
  <c r="Q249" i="13"/>
  <c r="R249" i="13"/>
  <c r="S249" i="13"/>
  <c r="P250" i="13"/>
  <c r="Q250" i="13"/>
  <c r="R250" i="13"/>
  <c r="S250" i="13"/>
  <c r="P251" i="13"/>
  <c r="Q251" i="13"/>
  <c r="R251" i="13"/>
  <c r="S251" i="13"/>
  <c r="P252" i="13"/>
  <c r="Q252" i="13"/>
  <c r="R252" i="13"/>
  <c r="S252" i="13"/>
  <c r="P253" i="13"/>
  <c r="Q253" i="13"/>
  <c r="R253" i="13"/>
  <c r="S253" i="13"/>
  <c r="P254" i="13"/>
  <c r="Q254" i="13"/>
  <c r="R254" i="13"/>
  <c r="S254" i="13"/>
  <c r="P255" i="13"/>
  <c r="Q255" i="13"/>
  <c r="R255" i="13"/>
  <c r="S255" i="13"/>
  <c r="P256" i="13"/>
  <c r="Q256" i="13"/>
  <c r="R256" i="13"/>
  <c r="S256" i="13"/>
  <c r="P257" i="13"/>
  <c r="Q257" i="13"/>
  <c r="R257" i="13"/>
  <c r="S257" i="13"/>
  <c r="P258" i="13"/>
  <c r="Q258" i="13"/>
  <c r="R258" i="13"/>
  <c r="S258" i="13"/>
  <c r="P259" i="13"/>
  <c r="Q259" i="13"/>
  <c r="R259" i="13"/>
  <c r="S259" i="13"/>
  <c r="P260" i="13"/>
  <c r="Q260" i="13"/>
  <c r="R260" i="13"/>
  <c r="S260" i="13"/>
  <c r="P261" i="13"/>
  <c r="Q261" i="13"/>
  <c r="R261" i="13"/>
  <c r="S261" i="13"/>
  <c r="P262" i="13"/>
  <c r="Q262" i="13"/>
  <c r="R262" i="13"/>
  <c r="S262" i="13"/>
  <c r="P263" i="13"/>
  <c r="Q263" i="13"/>
  <c r="R263" i="13"/>
  <c r="S263" i="13"/>
  <c r="P264" i="13"/>
  <c r="Q264" i="13"/>
  <c r="R264" i="13"/>
  <c r="S264" i="13"/>
  <c r="P265" i="13"/>
  <c r="Q265" i="13"/>
  <c r="R265" i="13"/>
  <c r="S265" i="13"/>
  <c r="P266" i="13"/>
  <c r="Q266" i="13"/>
  <c r="R266" i="13"/>
  <c r="S266" i="13"/>
  <c r="P267" i="13"/>
  <c r="Q267" i="13"/>
  <c r="R267" i="13"/>
  <c r="S267" i="13"/>
  <c r="P268" i="13"/>
  <c r="Q268" i="13"/>
  <c r="R268" i="13"/>
  <c r="S268" i="13"/>
  <c r="P269" i="13"/>
  <c r="Q269" i="13"/>
  <c r="R269" i="13"/>
  <c r="S269" i="13"/>
  <c r="P270" i="13"/>
  <c r="Q270" i="13"/>
  <c r="R270" i="13"/>
  <c r="S270" i="13"/>
  <c r="P271" i="13"/>
  <c r="Q271" i="13"/>
  <c r="R271" i="13"/>
  <c r="S271" i="13"/>
  <c r="P272" i="13"/>
  <c r="Q272" i="13"/>
  <c r="R272" i="13"/>
  <c r="S272" i="13"/>
  <c r="P273" i="13"/>
  <c r="Q273" i="13"/>
  <c r="R273" i="13"/>
  <c r="S273" i="13"/>
  <c r="P274" i="13"/>
  <c r="Q274" i="13"/>
  <c r="R274" i="13"/>
  <c r="S274" i="13"/>
  <c r="P275" i="13"/>
  <c r="Q275" i="13"/>
  <c r="R275" i="13"/>
  <c r="S275" i="13"/>
  <c r="P276" i="13"/>
  <c r="Q276" i="13"/>
  <c r="R276" i="13"/>
  <c r="S276" i="13"/>
  <c r="P277" i="13"/>
  <c r="Q277" i="13"/>
  <c r="R277" i="13"/>
  <c r="S277" i="13"/>
  <c r="P278" i="13"/>
  <c r="Q278" i="13"/>
  <c r="R278" i="13"/>
  <c r="S278" i="13"/>
  <c r="P279" i="13"/>
  <c r="Q279" i="13"/>
  <c r="R279" i="13"/>
  <c r="S279" i="13"/>
  <c r="P280" i="13"/>
  <c r="Q280" i="13"/>
  <c r="R280" i="13"/>
  <c r="S280" i="13"/>
  <c r="P281" i="13"/>
  <c r="Q281" i="13"/>
  <c r="R281" i="13"/>
  <c r="S281" i="13"/>
  <c r="P282" i="13"/>
  <c r="Q282" i="13"/>
  <c r="R282" i="13"/>
  <c r="S282" i="13"/>
  <c r="P283" i="13"/>
  <c r="Q283" i="13"/>
  <c r="R283" i="13"/>
  <c r="S283" i="13"/>
  <c r="P284" i="13"/>
  <c r="Q284" i="13"/>
  <c r="R284" i="13"/>
  <c r="S284" i="13"/>
  <c r="P285" i="13"/>
  <c r="Q285" i="13"/>
  <c r="R285" i="13"/>
  <c r="S285" i="13"/>
  <c r="P286" i="13"/>
  <c r="Q286" i="13"/>
  <c r="R286" i="13"/>
  <c r="S286" i="13"/>
  <c r="P287" i="13"/>
  <c r="Q287" i="13"/>
  <c r="R287" i="13"/>
  <c r="S287" i="13"/>
  <c r="P288" i="13"/>
  <c r="Q288" i="13"/>
  <c r="R288" i="13"/>
  <c r="S288" i="13"/>
  <c r="P289" i="13"/>
  <c r="Q289" i="13"/>
  <c r="R289" i="13"/>
  <c r="S289" i="13"/>
  <c r="P290" i="13"/>
  <c r="Q290" i="13"/>
  <c r="R290" i="13"/>
  <c r="S290" i="13"/>
  <c r="P291" i="13"/>
  <c r="Q291" i="13"/>
  <c r="R291" i="13"/>
  <c r="S291" i="13"/>
  <c r="P292" i="13"/>
  <c r="Q292" i="13"/>
  <c r="R292" i="13"/>
  <c r="S292" i="13"/>
  <c r="P293" i="13"/>
  <c r="Q293" i="13"/>
  <c r="R293" i="13"/>
  <c r="S293" i="13"/>
  <c r="P294" i="13"/>
  <c r="Q294" i="13"/>
  <c r="R294" i="13"/>
  <c r="S294" i="13"/>
  <c r="P295" i="13"/>
  <c r="Q295" i="13"/>
  <c r="R295" i="13"/>
  <c r="S295" i="13"/>
  <c r="P296" i="13"/>
  <c r="Q296" i="13"/>
  <c r="R296" i="13"/>
  <c r="S296" i="13"/>
  <c r="P297" i="13"/>
  <c r="Q297" i="13"/>
  <c r="R297" i="13"/>
  <c r="S297" i="13"/>
  <c r="P298" i="13"/>
  <c r="Q298" i="13"/>
  <c r="R298" i="13"/>
  <c r="S298" i="13"/>
  <c r="P299" i="13"/>
  <c r="Q299" i="13"/>
  <c r="R299" i="13"/>
  <c r="S299" i="13"/>
  <c r="P300" i="13"/>
  <c r="Q300" i="13"/>
  <c r="R300" i="13"/>
  <c r="S300" i="13"/>
  <c r="P301" i="13"/>
  <c r="Q301" i="13"/>
  <c r="R301" i="13"/>
  <c r="S301" i="13"/>
  <c r="P302" i="13"/>
  <c r="Q302" i="13"/>
  <c r="R302" i="13"/>
  <c r="S302" i="13"/>
  <c r="P303" i="13"/>
  <c r="Q303" i="13"/>
  <c r="R303" i="13"/>
  <c r="S303" i="13"/>
  <c r="P304" i="13"/>
  <c r="Q304" i="13"/>
  <c r="R304" i="13"/>
  <c r="S304" i="13"/>
  <c r="P305" i="13"/>
  <c r="Q305" i="13"/>
  <c r="R305" i="13"/>
  <c r="S305" i="13"/>
  <c r="P306" i="13"/>
  <c r="Q306" i="13"/>
  <c r="R306" i="13"/>
  <c r="S306" i="13"/>
  <c r="P307" i="13"/>
  <c r="Q307" i="13"/>
  <c r="R307" i="13"/>
  <c r="S307" i="13"/>
  <c r="P308" i="13"/>
  <c r="Q308" i="13"/>
  <c r="R308" i="13"/>
  <c r="S308" i="13"/>
  <c r="P309" i="13"/>
  <c r="Q309" i="13"/>
  <c r="R309" i="13"/>
  <c r="S309" i="13"/>
  <c r="P310" i="13"/>
  <c r="Q310" i="13"/>
  <c r="R310" i="13"/>
  <c r="S310" i="13"/>
  <c r="P311" i="13"/>
  <c r="Q311" i="13"/>
  <c r="R311" i="13"/>
  <c r="S311" i="13"/>
  <c r="P312" i="13"/>
  <c r="Q312" i="13"/>
  <c r="R312" i="13"/>
  <c r="S312" i="13"/>
  <c r="P313" i="13"/>
  <c r="Q313" i="13"/>
  <c r="R313" i="13"/>
  <c r="S313" i="13"/>
  <c r="P314" i="13"/>
  <c r="Q314" i="13"/>
  <c r="R314" i="13"/>
  <c r="S314" i="13"/>
  <c r="P315" i="13"/>
  <c r="Q315" i="13"/>
  <c r="R315" i="13"/>
  <c r="S315" i="13"/>
  <c r="P316" i="13"/>
  <c r="Q316" i="13"/>
  <c r="R316" i="13"/>
  <c r="S316" i="13"/>
  <c r="P317" i="13"/>
  <c r="Q317" i="13"/>
  <c r="R317" i="13"/>
  <c r="S317" i="13"/>
  <c r="P318" i="13"/>
  <c r="Q318" i="13"/>
  <c r="R318" i="13"/>
  <c r="S318" i="13"/>
  <c r="P319" i="13"/>
  <c r="Q319" i="13"/>
  <c r="R319" i="13"/>
  <c r="S319" i="13"/>
  <c r="P320" i="13"/>
  <c r="Q320" i="13"/>
  <c r="R320" i="13"/>
  <c r="S320" i="13"/>
  <c r="P321" i="13"/>
  <c r="Q321" i="13"/>
  <c r="R321" i="13"/>
  <c r="S321" i="13"/>
  <c r="P322" i="13"/>
  <c r="Q322" i="13"/>
  <c r="R322" i="13"/>
  <c r="S322" i="13"/>
  <c r="P323" i="13"/>
  <c r="Q323" i="13"/>
  <c r="R323" i="13"/>
  <c r="S323" i="13"/>
  <c r="P324" i="13"/>
  <c r="Q324" i="13"/>
  <c r="R324" i="13"/>
  <c r="S324" i="13"/>
  <c r="P325" i="13"/>
  <c r="Q325" i="13"/>
  <c r="R325" i="13"/>
  <c r="S325" i="13"/>
  <c r="O36" i="13"/>
  <c r="O37" i="13"/>
  <c r="O38" i="13"/>
  <c r="O39" i="13"/>
  <c r="O40" i="13"/>
  <c r="O41" i="13"/>
  <c r="O42" i="13"/>
  <c r="O43" i="13"/>
  <c r="O44" i="13"/>
  <c r="O45" i="13"/>
  <c r="O46" i="13"/>
  <c r="O47" i="13"/>
  <c r="O48" i="13"/>
  <c r="O49" i="13"/>
  <c r="O50" i="13"/>
  <c r="O51" i="13"/>
  <c r="O52" i="13"/>
  <c r="O53" i="13"/>
  <c r="O54" i="13"/>
  <c r="O55" i="13"/>
  <c r="O56" i="13"/>
  <c r="O57" i="13"/>
  <c r="O58" i="13"/>
  <c r="O59" i="13"/>
  <c r="O60" i="13"/>
  <c r="O61" i="13"/>
  <c r="O62" i="13"/>
  <c r="O63" i="13"/>
  <c r="O64" i="13"/>
  <c r="O65" i="13"/>
  <c r="O66" i="13"/>
  <c r="O67" i="13"/>
  <c r="O68" i="13"/>
  <c r="O69" i="13"/>
  <c r="O70" i="13"/>
  <c r="O71" i="13"/>
  <c r="O72" i="13"/>
  <c r="O73" i="13"/>
  <c r="O74" i="13"/>
  <c r="O75" i="13"/>
  <c r="O76" i="13"/>
  <c r="O77" i="13"/>
  <c r="O78" i="13"/>
  <c r="O79" i="13"/>
  <c r="O80" i="13"/>
  <c r="O81" i="13"/>
  <c r="O82" i="13"/>
  <c r="O83" i="13"/>
  <c r="O84" i="13"/>
  <c r="O85" i="13"/>
  <c r="O86" i="13"/>
  <c r="O87" i="13"/>
  <c r="O88" i="13"/>
  <c r="O89" i="13"/>
  <c r="O90" i="13"/>
  <c r="O91" i="13"/>
  <c r="O92" i="13"/>
  <c r="O93" i="13"/>
  <c r="O94" i="13"/>
  <c r="O95" i="13"/>
  <c r="O96" i="13"/>
  <c r="O97" i="13"/>
  <c r="O98" i="13"/>
  <c r="O99" i="13"/>
  <c r="O100" i="13"/>
  <c r="O101" i="13"/>
  <c r="O102" i="13"/>
  <c r="O103" i="13"/>
  <c r="O104" i="13"/>
  <c r="O105" i="13"/>
  <c r="O106" i="13"/>
  <c r="O107" i="13"/>
  <c r="O108" i="13"/>
  <c r="O109" i="13"/>
  <c r="O110" i="13"/>
  <c r="O111" i="13"/>
  <c r="O112" i="13"/>
  <c r="O113" i="13"/>
  <c r="O114" i="13"/>
  <c r="O115" i="13"/>
  <c r="O116" i="13"/>
  <c r="O117" i="13"/>
  <c r="O118" i="13"/>
  <c r="O119" i="13"/>
  <c r="O120" i="13"/>
  <c r="O121" i="13"/>
  <c r="O122" i="13"/>
  <c r="O123" i="13"/>
  <c r="O124" i="13"/>
  <c r="O125" i="13"/>
  <c r="O126" i="13"/>
  <c r="O127" i="13"/>
  <c r="O128" i="13"/>
  <c r="O129" i="13"/>
  <c r="O130" i="13"/>
  <c r="O131" i="13"/>
  <c r="O132" i="13"/>
  <c r="O133" i="13"/>
  <c r="O134" i="13"/>
  <c r="O135" i="13"/>
  <c r="O136" i="13"/>
  <c r="O137" i="13"/>
  <c r="O138" i="13"/>
  <c r="O139" i="13"/>
  <c r="O140" i="13"/>
  <c r="O141" i="13"/>
  <c r="O142" i="13"/>
  <c r="O143" i="13"/>
  <c r="O144" i="13"/>
  <c r="O145" i="13"/>
  <c r="O146" i="13"/>
  <c r="O147" i="13"/>
  <c r="O148" i="13"/>
  <c r="O149" i="13"/>
  <c r="O150" i="13"/>
  <c r="O151" i="13"/>
  <c r="O152" i="13"/>
  <c r="O153" i="13"/>
  <c r="O154" i="13"/>
  <c r="O155" i="13"/>
  <c r="O156" i="13"/>
  <c r="O157" i="13"/>
  <c r="O158" i="13"/>
  <c r="O159" i="13"/>
  <c r="O160" i="13"/>
  <c r="O161" i="13"/>
  <c r="O162" i="13"/>
  <c r="O163" i="13"/>
  <c r="O164" i="13"/>
  <c r="O165" i="13"/>
  <c r="O166" i="13"/>
  <c r="O167" i="13"/>
  <c r="O168" i="13"/>
  <c r="O169" i="13"/>
  <c r="O170" i="13"/>
  <c r="O171" i="13"/>
  <c r="O172" i="13"/>
  <c r="O173" i="13"/>
  <c r="O174" i="13"/>
  <c r="O175" i="13"/>
  <c r="O176" i="13"/>
  <c r="O177" i="13"/>
  <c r="O178" i="13"/>
  <c r="O179" i="13"/>
  <c r="O180" i="13"/>
  <c r="O181" i="13"/>
  <c r="O182" i="13"/>
  <c r="O183" i="13"/>
  <c r="O184" i="13"/>
  <c r="O185" i="13"/>
  <c r="O186" i="13"/>
  <c r="O187" i="13"/>
  <c r="O188" i="13"/>
  <c r="O189" i="13"/>
  <c r="O190" i="13"/>
  <c r="O191" i="13"/>
  <c r="O192" i="13"/>
  <c r="O193" i="13"/>
  <c r="O194" i="13"/>
  <c r="O195" i="13"/>
  <c r="O196" i="13"/>
  <c r="O197" i="13"/>
  <c r="O198" i="13"/>
  <c r="O199" i="13"/>
  <c r="O200" i="13"/>
  <c r="O201" i="13"/>
  <c r="O202" i="13"/>
  <c r="O203" i="13"/>
  <c r="O204" i="13"/>
  <c r="O205" i="13"/>
  <c r="O206" i="13"/>
  <c r="O207" i="13"/>
  <c r="O208" i="13"/>
  <c r="O209" i="13"/>
  <c r="O210" i="13"/>
  <c r="O211" i="13"/>
  <c r="O212" i="13"/>
  <c r="O213" i="13"/>
  <c r="O214" i="13"/>
  <c r="O215" i="13"/>
  <c r="O216" i="13"/>
  <c r="O217" i="13"/>
  <c r="O218" i="13"/>
  <c r="O219" i="13"/>
  <c r="O220" i="13"/>
  <c r="O221" i="13"/>
  <c r="O222" i="13"/>
  <c r="O223" i="13"/>
  <c r="O224" i="13"/>
  <c r="O225" i="13"/>
  <c r="O226" i="13"/>
  <c r="O227" i="13"/>
  <c r="O228" i="13"/>
  <c r="O229" i="13"/>
  <c r="O230" i="13"/>
  <c r="O231" i="13"/>
  <c r="O232" i="13"/>
  <c r="O233" i="13"/>
  <c r="O234" i="13"/>
  <c r="O235" i="13"/>
  <c r="O236" i="13"/>
  <c r="O237" i="13"/>
  <c r="O238" i="13"/>
  <c r="O239" i="13"/>
  <c r="O240" i="13"/>
  <c r="O241" i="13"/>
  <c r="O242" i="13"/>
  <c r="O243" i="13"/>
  <c r="O244" i="13"/>
  <c r="O245" i="13"/>
  <c r="O246" i="13"/>
  <c r="O247" i="13"/>
  <c r="O248" i="13"/>
  <c r="O249" i="13"/>
  <c r="O250" i="13"/>
  <c r="O251" i="13"/>
  <c r="O252" i="13"/>
  <c r="O253" i="13"/>
  <c r="O254" i="13"/>
  <c r="O255" i="13"/>
  <c r="O256" i="13"/>
  <c r="O257" i="13"/>
  <c r="O258" i="13"/>
  <c r="O259" i="13"/>
  <c r="O260" i="13"/>
  <c r="O261" i="13"/>
  <c r="O262" i="13"/>
  <c r="O263" i="13"/>
  <c r="O264" i="13"/>
  <c r="O265" i="13"/>
  <c r="O266" i="13"/>
  <c r="O267" i="13"/>
  <c r="O268" i="13"/>
  <c r="O269" i="13"/>
  <c r="O270" i="13"/>
  <c r="O271" i="13"/>
  <c r="O272" i="13"/>
  <c r="O273" i="13"/>
  <c r="O274" i="13"/>
  <c r="O275" i="13"/>
  <c r="O276" i="13"/>
  <c r="O277" i="13"/>
  <c r="O278" i="13"/>
  <c r="O279" i="13"/>
  <c r="O280" i="13"/>
  <c r="O281" i="13"/>
  <c r="O282" i="13"/>
  <c r="O283" i="13"/>
  <c r="O284" i="13"/>
  <c r="O285" i="13"/>
  <c r="O286" i="13"/>
  <c r="O287" i="13"/>
  <c r="O288" i="13"/>
  <c r="O289" i="13"/>
  <c r="O290" i="13"/>
  <c r="O291" i="13"/>
  <c r="O292" i="13"/>
  <c r="O293" i="13"/>
  <c r="O294" i="13"/>
  <c r="O295" i="13"/>
  <c r="O296" i="13"/>
  <c r="O297" i="13"/>
  <c r="O298" i="13"/>
  <c r="O299" i="13"/>
  <c r="O300" i="13"/>
  <c r="O301" i="13"/>
  <c r="O302" i="13"/>
  <c r="O303" i="13"/>
  <c r="O304" i="13"/>
  <c r="O305" i="13"/>
  <c r="O306" i="13"/>
  <c r="O307" i="13"/>
  <c r="O308" i="13"/>
  <c r="O309" i="13"/>
  <c r="O310" i="13"/>
  <c r="O311" i="13"/>
  <c r="O312" i="13"/>
  <c r="O313" i="13"/>
  <c r="O314" i="13"/>
  <c r="O315" i="13"/>
  <c r="O316" i="13"/>
  <c r="O317" i="13"/>
  <c r="O318" i="13"/>
  <c r="O319" i="13"/>
  <c r="O320" i="13"/>
  <c r="O321" i="13"/>
  <c r="O322" i="13"/>
  <c r="O323" i="13"/>
  <c r="O324" i="13"/>
  <c r="O325" i="13"/>
  <c r="AA5" i="13"/>
  <c r="G40" i="14"/>
  <c r="F40" i="14"/>
  <c r="E40" i="14"/>
  <c r="D40" i="14"/>
  <c r="C40" i="14"/>
  <c r="B40" i="14"/>
  <c r="G39" i="14" a="1"/>
  <c r="G39" i="14" s="1"/>
  <c r="H54" i="18" s="1"/>
  <c r="F39" i="14" a="1"/>
  <c r="F39" i="14" s="1"/>
  <c r="G54" i="18" s="1"/>
  <c r="E39" i="14" a="1"/>
  <c r="E39" i="14" s="1"/>
  <c r="F54" i="18" s="1"/>
  <c r="D39" i="14" a="1"/>
  <c r="D39" i="14" s="1"/>
  <c r="E54" i="18" s="1"/>
  <c r="C39" i="14" a="1"/>
  <c r="C39" i="14" s="1"/>
  <c r="D54" i="18" s="1"/>
  <c r="B39" i="14" a="1"/>
  <c r="B39" i="14" s="1"/>
  <c r="C54" i="18" s="1"/>
  <c r="S35" i="14"/>
  <c r="R35" i="14"/>
  <c r="Q35" i="14"/>
  <c r="P35" i="14"/>
  <c r="S34" i="14"/>
  <c r="R34" i="14"/>
  <c r="Q34" i="14"/>
  <c r="P34" i="14"/>
  <c r="S33" i="14"/>
  <c r="R33" i="14"/>
  <c r="Q33" i="14"/>
  <c r="P33" i="14"/>
  <c r="S32" i="14"/>
  <c r="R32" i="14"/>
  <c r="Q32" i="14"/>
  <c r="P32" i="14"/>
  <c r="S31" i="14"/>
  <c r="R31" i="14"/>
  <c r="Q31" i="14"/>
  <c r="P31" i="14"/>
  <c r="S30" i="14"/>
  <c r="R30" i="14"/>
  <c r="Q30" i="14"/>
  <c r="P30" i="14"/>
  <c r="S29" i="14"/>
  <c r="R29" i="14"/>
  <c r="Q29" i="14"/>
  <c r="P29" i="14"/>
  <c r="S28" i="14"/>
  <c r="R28" i="14"/>
  <c r="Q28" i="14"/>
  <c r="P28" i="14"/>
  <c r="S27" i="14"/>
  <c r="R27" i="14"/>
  <c r="Q27" i="14"/>
  <c r="P27" i="14"/>
  <c r="S26" i="14"/>
  <c r="R26" i="14"/>
  <c r="Q26" i="14"/>
  <c r="P26" i="14"/>
  <c r="S25" i="14"/>
  <c r="R25" i="14"/>
  <c r="Q25" i="14"/>
  <c r="P25" i="14"/>
  <c r="S24" i="14"/>
  <c r="R24" i="14"/>
  <c r="Q24" i="14"/>
  <c r="P24" i="14"/>
  <c r="S23" i="14"/>
  <c r="R23" i="14"/>
  <c r="Q23" i="14"/>
  <c r="P23" i="14"/>
  <c r="S22" i="14"/>
  <c r="R22" i="14"/>
  <c r="Q22" i="14"/>
  <c r="P22" i="14"/>
  <c r="S21" i="14"/>
  <c r="R21" i="14"/>
  <c r="Q21" i="14"/>
  <c r="P21" i="14"/>
  <c r="S20" i="14"/>
  <c r="R20" i="14"/>
  <c r="Q20" i="14"/>
  <c r="P20" i="14"/>
  <c r="S19" i="14"/>
  <c r="R19" i="14"/>
  <c r="Q19" i="14"/>
  <c r="P19" i="14"/>
  <c r="S18" i="14"/>
  <c r="R18" i="14"/>
  <c r="Q18" i="14"/>
  <c r="P18" i="14"/>
  <c r="S17" i="14"/>
  <c r="R17" i="14"/>
  <c r="Q17" i="14"/>
  <c r="P17" i="14"/>
  <c r="S16" i="14"/>
  <c r="R16" i="14"/>
  <c r="Q16" i="14"/>
  <c r="P16" i="14"/>
  <c r="S15" i="14"/>
  <c r="R15" i="14"/>
  <c r="Q15" i="14"/>
  <c r="P15" i="14"/>
  <c r="S14" i="14"/>
  <c r="R14" i="14"/>
  <c r="Q14" i="14"/>
  <c r="P14" i="14"/>
  <c r="S13" i="14"/>
  <c r="R13" i="14"/>
  <c r="Q13" i="14"/>
  <c r="P13" i="14"/>
  <c r="S12" i="14"/>
  <c r="R12" i="14"/>
  <c r="Q12" i="14"/>
  <c r="P12" i="14"/>
  <c r="S11" i="14"/>
  <c r="R11" i="14"/>
  <c r="Q11" i="14"/>
  <c r="P11" i="14"/>
  <c r="S10" i="14"/>
  <c r="R10" i="14"/>
  <c r="Q10" i="14"/>
  <c r="P10" i="14"/>
  <c r="S9" i="14"/>
  <c r="R9" i="14"/>
  <c r="Q9" i="14"/>
  <c r="P9" i="14"/>
  <c r="S8" i="14"/>
  <c r="R8" i="14"/>
  <c r="P8" i="14"/>
  <c r="Q8" i="14" s="1"/>
  <c r="R7" i="14"/>
  <c r="Q7" i="14"/>
  <c r="P7" i="14"/>
  <c r="S7" i="14" s="1"/>
  <c r="S6" i="14"/>
  <c r="Q6" i="14"/>
  <c r="P6" i="14"/>
  <c r="R6" i="14" s="1"/>
  <c r="L5" i="14"/>
  <c r="G38" i="14" s="1"/>
  <c r="K5" i="14"/>
  <c r="F38" i="14" s="1"/>
  <c r="J5" i="14"/>
  <c r="E38" i="14" s="1"/>
  <c r="I5" i="14"/>
  <c r="D38" i="14" s="1"/>
  <c r="H5" i="14"/>
  <c r="C38" i="14" s="1"/>
  <c r="G5" i="14"/>
  <c r="B38" i="14" s="1"/>
  <c r="N3" i="14"/>
  <c r="N2" i="14"/>
  <c r="G40" i="8"/>
  <c r="H58" i="18" s="1"/>
  <c r="F40" i="8"/>
  <c r="G58" i="18" s="1"/>
  <c r="E40" i="8"/>
  <c r="F58" i="18" s="1"/>
  <c r="D40" i="8"/>
  <c r="E58" i="18" s="1"/>
  <c r="C40" i="8"/>
  <c r="D58" i="18" s="1"/>
  <c r="B40" i="8"/>
  <c r="C58" i="18" s="1"/>
  <c r="G39" i="8" a="1"/>
  <c r="G39" i="8" s="1"/>
  <c r="H59" i="18" s="1"/>
  <c r="F39" i="8" a="1"/>
  <c r="F39" i="8" s="1"/>
  <c r="G59" i="18" s="1"/>
  <c r="E39" i="8" a="1"/>
  <c r="E39" i="8" s="1"/>
  <c r="F59" i="18" s="1"/>
  <c r="D39" i="8" a="1"/>
  <c r="D39" i="8" s="1"/>
  <c r="E59" i="18" s="1"/>
  <c r="C39" i="8" a="1"/>
  <c r="C39" i="8" s="1"/>
  <c r="D59" i="18" s="1"/>
  <c r="B39" i="8" a="1"/>
  <c r="B39" i="8" s="1"/>
  <c r="C59" i="18" s="1"/>
  <c r="Q6" i="8"/>
  <c r="S7" i="8"/>
  <c r="S8" i="8"/>
  <c r="S9" i="8"/>
  <c r="S10" i="8"/>
  <c r="S11" i="8"/>
  <c r="S14" i="8"/>
  <c r="S15" i="8"/>
  <c r="S16" i="8"/>
  <c r="S17" i="8"/>
  <c r="S18" i="8"/>
  <c r="S19" i="8"/>
  <c r="S20" i="8"/>
  <c r="S21" i="8"/>
  <c r="S22" i="8"/>
  <c r="S23" i="8"/>
  <c r="S24" i="8"/>
  <c r="S25" i="8"/>
  <c r="S26" i="8"/>
  <c r="S27" i="8"/>
  <c r="S28" i="8"/>
  <c r="S29" i="8"/>
  <c r="S30" i="8"/>
  <c r="S31" i="8"/>
  <c r="S32" i="8"/>
  <c r="S33" i="8"/>
  <c r="S34" i="8"/>
  <c r="S35" i="8"/>
  <c r="S6" i="8"/>
  <c r="S35" i="13"/>
  <c r="R35" i="13"/>
  <c r="Q35" i="13"/>
  <c r="P35" i="13"/>
  <c r="O35" i="13"/>
  <c r="S34" i="13"/>
  <c r="R34" i="13"/>
  <c r="Q34" i="13"/>
  <c r="P34" i="13"/>
  <c r="O34" i="13"/>
  <c r="S33" i="13"/>
  <c r="R33" i="13"/>
  <c r="Q33" i="13"/>
  <c r="P33" i="13"/>
  <c r="O33" i="13"/>
  <c r="S32" i="13"/>
  <c r="R32" i="13"/>
  <c r="Q32" i="13"/>
  <c r="P32" i="13"/>
  <c r="O32" i="13"/>
  <c r="S31" i="13"/>
  <c r="R31" i="13"/>
  <c r="Q31" i="13"/>
  <c r="P31" i="13"/>
  <c r="O31" i="13"/>
  <c r="S30" i="13"/>
  <c r="R30" i="13"/>
  <c r="Q30" i="13"/>
  <c r="P30" i="13"/>
  <c r="O30" i="13"/>
  <c r="S29" i="13"/>
  <c r="R29" i="13"/>
  <c r="Q29" i="13"/>
  <c r="P29" i="13"/>
  <c r="O29" i="13"/>
  <c r="S28" i="13"/>
  <c r="R28" i="13"/>
  <c r="Q28" i="13"/>
  <c r="P28" i="13"/>
  <c r="O28" i="13"/>
  <c r="S27" i="13"/>
  <c r="R27" i="13"/>
  <c r="Q27" i="13"/>
  <c r="P27" i="13"/>
  <c r="O27" i="13"/>
  <c r="S26" i="13"/>
  <c r="R26" i="13"/>
  <c r="Q26" i="13"/>
  <c r="P26" i="13"/>
  <c r="O26" i="13"/>
  <c r="S25" i="13"/>
  <c r="R25" i="13"/>
  <c r="Q25" i="13"/>
  <c r="P25" i="13"/>
  <c r="O25" i="13"/>
  <c r="S24" i="13"/>
  <c r="R24" i="13"/>
  <c r="Q24" i="13"/>
  <c r="P24" i="13"/>
  <c r="O24" i="13"/>
  <c r="S23" i="13"/>
  <c r="R23" i="13"/>
  <c r="Q23" i="13"/>
  <c r="P23" i="13"/>
  <c r="O23" i="13"/>
  <c r="S22" i="13"/>
  <c r="R22" i="13"/>
  <c r="Q22" i="13"/>
  <c r="P22" i="13"/>
  <c r="O22" i="13"/>
  <c r="S21" i="13"/>
  <c r="R21" i="13"/>
  <c r="Q21" i="13"/>
  <c r="P21" i="13"/>
  <c r="O21" i="13"/>
  <c r="S20" i="13"/>
  <c r="R20" i="13"/>
  <c r="Q20" i="13"/>
  <c r="P20" i="13"/>
  <c r="O20" i="13"/>
  <c r="S19" i="13"/>
  <c r="R19" i="13"/>
  <c r="Q19" i="13"/>
  <c r="P19" i="13"/>
  <c r="O19" i="13"/>
  <c r="S18" i="13"/>
  <c r="R18" i="13"/>
  <c r="Q18" i="13"/>
  <c r="P18" i="13"/>
  <c r="O18" i="13"/>
  <c r="S17" i="13"/>
  <c r="R17" i="13"/>
  <c r="Q17" i="13"/>
  <c r="P17" i="13"/>
  <c r="O17" i="13"/>
  <c r="S16" i="13"/>
  <c r="R16" i="13"/>
  <c r="Q16" i="13"/>
  <c r="P16" i="13"/>
  <c r="O16" i="13"/>
  <c r="S15" i="13"/>
  <c r="R15" i="13"/>
  <c r="Q15" i="13"/>
  <c r="P15" i="13"/>
  <c r="O15" i="13"/>
  <c r="S14" i="13"/>
  <c r="R14" i="13"/>
  <c r="Q14" i="13"/>
  <c r="P14" i="13"/>
  <c r="O14" i="13"/>
  <c r="S13" i="13"/>
  <c r="R13" i="13"/>
  <c r="Q13" i="13"/>
  <c r="P13" i="13"/>
  <c r="O13" i="13"/>
  <c r="S12" i="13"/>
  <c r="R12" i="13"/>
  <c r="Q12" i="13"/>
  <c r="P12" i="13"/>
  <c r="O12" i="13"/>
  <c r="S11" i="13"/>
  <c r="R11" i="13"/>
  <c r="Q11" i="13"/>
  <c r="P11" i="13"/>
  <c r="O11" i="13"/>
  <c r="S10" i="13"/>
  <c r="R10" i="13"/>
  <c r="Q10" i="13"/>
  <c r="P10" i="13"/>
  <c r="O10" i="13"/>
  <c r="S9" i="13"/>
  <c r="R9" i="13"/>
  <c r="Q9" i="13"/>
  <c r="P9" i="13"/>
  <c r="O9" i="13"/>
  <c r="R8" i="13"/>
  <c r="Q8" i="13"/>
  <c r="P8" i="13"/>
  <c r="O8" i="13"/>
  <c r="S8" i="13" s="1"/>
  <c r="S7" i="13"/>
  <c r="Q7" i="13"/>
  <c r="P7" i="13"/>
  <c r="O7" i="13"/>
  <c r="R7" i="13" s="1"/>
  <c r="S6" i="13"/>
  <c r="R6" i="13"/>
  <c r="Q6" i="13"/>
  <c r="P6" i="13"/>
  <c r="O6" i="13"/>
  <c r="L5" i="13"/>
  <c r="AF5" i="13" s="1"/>
  <c r="K5" i="13"/>
  <c r="AE5" i="13" s="1"/>
  <c r="J5" i="13"/>
  <c r="AD5" i="13" s="1"/>
  <c r="I5" i="13"/>
  <c r="AC5" i="13" s="1"/>
  <c r="H5" i="13"/>
  <c r="AB5" i="13" s="1"/>
  <c r="N2" i="13"/>
  <c r="N3" i="8"/>
  <c r="N2" i="8"/>
  <c r="G52" i="18" l="1"/>
  <c r="D52" i="18"/>
  <c r="E53" i="18"/>
  <c r="F53" i="18"/>
  <c r="C53" i="18"/>
  <c r="G53" i="18"/>
  <c r="D53" i="18"/>
  <c r="H53" i="18"/>
  <c r="H52" i="18"/>
  <c r="F52" i="18"/>
  <c r="L39" i="14" a="1"/>
  <c r="L39" i="14" s="1"/>
  <c r="M39" i="14" a="1"/>
  <c r="M39" i="14" s="1"/>
  <c r="K40" i="14"/>
  <c r="J40" i="14"/>
  <c r="O40" i="14"/>
  <c r="O43" i="14"/>
  <c r="AH12" i="13"/>
  <c r="AG65" i="18" s="1"/>
  <c r="AH11" i="13"/>
  <c r="AG64" i="18" s="1"/>
  <c r="AM9" i="13"/>
  <c r="AK13" i="13"/>
  <c r="AJ66" i="18" s="1"/>
  <c r="AH8" i="13"/>
  <c r="Y66" i="18" s="1"/>
  <c r="AK8" i="13"/>
  <c r="AB66" i="18" s="1"/>
  <c r="AH13" i="13"/>
  <c r="AG66" i="18" s="1"/>
  <c r="AM11" i="13"/>
  <c r="AL64" i="18" s="1"/>
  <c r="AH9" i="13"/>
  <c r="AK9" i="13"/>
  <c r="AI11" i="13"/>
  <c r="AH64" i="18" s="1"/>
  <c r="AM12" i="13"/>
  <c r="AL65" i="18" s="1"/>
  <c r="AI6" i="13"/>
  <c r="Z64" i="18" s="1"/>
  <c r="AL6" i="13"/>
  <c r="AC64" i="18" s="1"/>
  <c r="AI12" i="13"/>
  <c r="AH65" i="18" s="1"/>
  <c r="AM13" i="13"/>
  <c r="AL66" i="18" s="1"/>
  <c r="AI7" i="13"/>
  <c r="Z65" i="18" s="1"/>
  <c r="AL7" i="13"/>
  <c r="AC65" i="18" s="1"/>
  <c r="AI13" i="13"/>
  <c r="AH66" i="18" s="1"/>
  <c r="AI8" i="13"/>
  <c r="Z66" i="18" s="1"/>
  <c r="AL8" i="13"/>
  <c r="AC66" i="18" s="1"/>
  <c r="AJ11" i="13"/>
  <c r="AI64" i="18" s="1"/>
  <c r="AI9" i="13"/>
  <c r="AL9" i="13"/>
  <c r="AJ12" i="13"/>
  <c r="AI65" i="18" s="1"/>
  <c r="AJ6" i="13"/>
  <c r="AA64" i="18" s="1"/>
  <c r="AM6" i="13"/>
  <c r="AD64" i="18" s="1"/>
  <c r="AK11" i="13"/>
  <c r="AJ64" i="18" s="1"/>
  <c r="AJ7" i="13"/>
  <c r="AA65" i="18" s="1"/>
  <c r="AM7" i="13"/>
  <c r="AD65" i="18" s="1"/>
  <c r="AK12" i="13"/>
  <c r="AJ65" i="18" s="1"/>
  <c r="AJ8" i="13"/>
  <c r="AA66" i="18" s="1"/>
  <c r="AM8" i="13"/>
  <c r="AD66" i="18" s="1"/>
  <c r="AJ9" i="13"/>
  <c r="AL11" i="13"/>
  <c r="AK64" i="18" s="1"/>
  <c r="AH6" i="13"/>
  <c r="Y64" i="18" s="1"/>
  <c r="AK6" i="13"/>
  <c r="AB64" i="18" s="1"/>
  <c r="AL12" i="13"/>
  <c r="AK65" i="18" s="1"/>
  <c r="AJ13" i="13"/>
  <c r="AI66" i="18" s="1"/>
  <c r="AH7" i="13"/>
  <c r="Y65" i="18" s="1"/>
  <c r="AK7" i="13"/>
  <c r="AB65" i="18" s="1"/>
  <c r="AL13" i="13"/>
  <c r="AK66" i="18" s="1"/>
  <c r="L40" i="14"/>
  <c r="N39" i="14" a="1"/>
  <c r="N39" i="14" s="1"/>
  <c r="M40" i="14"/>
  <c r="O39" i="14" a="1"/>
  <c r="O39" i="14" s="1"/>
  <c r="N40" i="14"/>
  <c r="J39" i="14" a="1"/>
  <c r="J39" i="14" s="1"/>
  <c r="J43" i="14"/>
  <c r="K43" i="14"/>
  <c r="K39" i="14" a="1"/>
  <c r="K39" i="14" s="1"/>
  <c r="L43" i="14"/>
  <c r="M43" i="14"/>
  <c r="N43" i="14"/>
  <c r="R35" i="8"/>
  <c r="Q35" i="8"/>
  <c r="P35" i="8"/>
  <c r="R34" i="8"/>
  <c r="Q34" i="8"/>
  <c r="P34" i="8"/>
  <c r="R33" i="8"/>
  <c r="Q33" i="8"/>
  <c r="P33" i="8"/>
  <c r="R32" i="8"/>
  <c r="Q32" i="8"/>
  <c r="P32" i="8"/>
  <c r="R31" i="8"/>
  <c r="Q31" i="8"/>
  <c r="P31" i="8"/>
  <c r="R30" i="8"/>
  <c r="Q30" i="8"/>
  <c r="P30" i="8"/>
  <c r="R29" i="8"/>
  <c r="Q29" i="8"/>
  <c r="P29" i="8"/>
  <c r="R28" i="8"/>
  <c r="Q28" i="8"/>
  <c r="P28" i="8"/>
  <c r="R27" i="8"/>
  <c r="Q27" i="8"/>
  <c r="P27" i="8"/>
  <c r="R26" i="8"/>
  <c r="Q26" i="8"/>
  <c r="P26" i="8"/>
  <c r="R25" i="8"/>
  <c r="Q25" i="8"/>
  <c r="P25" i="8"/>
  <c r="R24" i="8"/>
  <c r="Q24" i="8"/>
  <c r="P24" i="8"/>
  <c r="R23" i="8"/>
  <c r="Q23" i="8"/>
  <c r="P23" i="8"/>
  <c r="R22" i="8"/>
  <c r="Q22" i="8"/>
  <c r="P22" i="8"/>
  <c r="R21" i="8"/>
  <c r="Q21" i="8"/>
  <c r="P21" i="8"/>
  <c r="R20" i="8"/>
  <c r="Q20" i="8"/>
  <c r="P20" i="8"/>
  <c r="R19" i="8"/>
  <c r="Q19" i="8"/>
  <c r="P19" i="8"/>
  <c r="R18" i="8"/>
  <c r="Q18" i="8"/>
  <c r="P18" i="8"/>
  <c r="R17" i="8"/>
  <c r="Q17" i="8"/>
  <c r="P17" i="8"/>
  <c r="R16" i="8"/>
  <c r="Q16" i="8"/>
  <c r="P16" i="8"/>
  <c r="R15" i="8"/>
  <c r="Q15" i="8"/>
  <c r="P15" i="8"/>
  <c r="R14" i="8"/>
  <c r="Q14" i="8"/>
  <c r="P14" i="8"/>
  <c r="R13" i="8"/>
  <c r="Q13" i="8"/>
  <c r="P13" i="8"/>
  <c r="S13" i="8" s="1"/>
  <c r="R12" i="8"/>
  <c r="Q12" i="8"/>
  <c r="P12" i="8"/>
  <c r="S12" i="8" s="1"/>
  <c r="R11" i="8"/>
  <c r="P11" i="8"/>
  <c r="Q11" i="8" s="1"/>
  <c r="R10" i="8"/>
  <c r="P10" i="8"/>
  <c r="Q10" i="8" s="1"/>
  <c r="R9" i="8"/>
  <c r="P9" i="8"/>
  <c r="Q9" i="8" s="1"/>
  <c r="Q8" i="8"/>
  <c r="P8" i="8"/>
  <c r="R8" i="8" s="1"/>
  <c r="Q7" i="8"/>
  <c r="P7" i="8"/>
  <c r="R7" i="8" s="1"/>
  <c r="P6" i="8"/>
  <c r="R6" i="8" s="1"/>
  <c r="L5" i="8"/>
  <c r="G38" i="8" s="1"/>
  <c r="K5" i="8"/>
  <c r="F38" i="8" s="1"/>
  <c r="J5" i="8"/>
  <c r="E38" i="8" s="1"/>
  <c r="I5" i="8"/>
  <c r="D38" i="8" s="1"/>
  <c r="H5" i="8"/>
  <c r="C38" i="8" s="1"/>
  <c r="G5" i="8"/>
  <c r="B38" i="8" s="1"/>
  <c r="E64" i="18" l="1"/>
  <c r="G64" i="18" s="1"/>
  <c r="E63" i="18"/>
  <c r="G63" i="18" s="1"/>
  <c r="AB68" i="18"/>
  <c r="Y67" i="18"/>
  <c r="E65" i="18"/>
  <c r="G65" i="18" s="1"/>
  <c r="E66" i="18"/>
  <c r="G66" i="18" s="1"/>
  <c r="M66" i="18"/>
  <c r="O66" i="18" s="1"/>
  <c r="E68" i="18"/>
  <c r="G68" i="18" s="1"/>
  <c r="M67" i="18"/>
  <c r="O67" i="18" s="1"/>
  <c r="E67" i="18"/>
  <c r="G67" i="18" s="1"/>
  <c r="M64" i="18"/>
  <c r="O64" i="18" s="1"/>
  <c r="M68" i="18"/>
  <c r="O68" i="18" s="1"/>
  <c r="M63" i="18"/>
  <c r="O63" i="18" s="1"/>
  <c r="M65" i="18"/>
  <c r="O65" i="18" s="1"/>
  <c r="J43" i="8"/>
  <c r="AG67" i="18" s="1"/>
  <c r="K43" i="8"/>
  <c r="AH67" i="18" s="1"/>
  <c r="O43" i="8"/>
  <c r="AL67" i="18" s="1"/>
  <c r="N43" i="8"/>
  <c r="AK67" i="18" s="1"/>
  <c r="L43" i="8"/>
  <c r="AI67" i="18" s="1"/>
  <c r="M43" i="8"/>
  <c r="AJ67" i="18" s="1"/>
  <c r="L39" i="8" a="1"/>
  <c r="L39" i="8" s="1"/>
  <c r="AA68" i="18" s="1"/>
  <c r="N39" i="8" a="1"/>
  <c r="N39" i="8" s="1"/>
  <c r="AC68" i="18" s="1"/>
  <c r="M39" i="8" a="1"/>
  <c r="M39" i="8" s="1"/>
  <c r="K39" i="8" a="1"/>
  <c r="K39" i="8" s="1"/>
  <c r="Z68" i="18" s="1"/>
  <c r="J40" i="8"/>
  <c r="K40" i="8"/>
  <c r="Z67" i="18" s="1"/>
  <c r="O40" i="8"/>
  <c r="AD67" i="18" s="1"/>
  <c r="J39" i="8" a="1"/>
  <c r="J39" i="8" s="1"/>
  <c r="Y68" i="18" s="1"/>
  <c r="N40" i="8"/>
  <c r="AC67" i="18" s="1"/>
  <c r="M40" i="8"/>
  <c r="AB67" i="18" s="1"/>
  <c r="L40" i="8"/>
  <c r="AA67" i="18" s="1"/>
  <c r="O39" i="8" a="1"/>
  <c r="O39" i="8" s="1"/>
  <c r="AD68" i="18" s="1"/>
  <c r="E70" i="18" l="1"/>
  <c r="G70" i="18" s="1"/>
  <c r="M69" i="18"/>
  <c r="O69" i="18" s="1"/>
  <c r="E69" i="18"/>
  <c r="G69" i="1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netone</author>
  </authors>
  <commentList>
    <comment ref="D14" authorId="0" shapeId="0" xr:uid="{1A18F86A-BE33-4561-9845-7BFE237F252E}">
      <text>
        <r>
          <rPr>
            <b/>
            <sz val="9"/>
            <color indexed="81"/>
            <rFont val="MS P ゴシック"/>
            <family val="3"/>
            <charset val="128"/>
          </rPr>
          <t>数字のみを入力してください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E14" authorId="0" shapeId="0" xr:uid="{D2A33E48-67E8-480E-BB9D-85F02ACEC944}">
      <text>
        <r>
          <rPr>
            <b/>
            <sz val="9"/>
            <color indexed="81"/>
            <rFont val="MS P ゴシック"/>
            <family val="3"/>
            <charset val="128"/>
          </rPr>
          <t>数字のみを入力してください</t>
        </r>
      </text>
    </comment>
    <comment ref="F14" authorId="0" shapeId="0" xr:uid="{834BA8AB-3858-40A0-A4AB-3432F1227C1A}">
      <text>
        <r>
          <rPr>
            <b/>
            <sz val="9"/>
            <color indexed="81"/>
            <rFont val="MS P ゴシック"/>
            <family val="3"/>
            <charset val="128"/>
          </rPr>
          <t>数字のみを入力してください</t>
        </r>
      </text>
    </comment>
    <comment ref="I14" authorId="0" shapeId="0" xr:uid="{B9DFC1EA-4E58-4019-882A-42433EDB46DC}">
      <text>
        <r>
          <rPr>
            <b/>
            <sz val="9"/>
            <color indexed="81"/>
            <rFont val="MS P ゴシック"/>
            <family val="3"/>
            <charset val="128"/>
          </rPr>
          <t>数字のみを入力してください</t>
        </r>
      </text>
    </comment>
    <comment ref="J14" authorId="0" shapeId="0" xr:uid="{D84C02D1-3D1D-492D-8F2C-A6D437E1A680}">
      <text>
        <r>
          <rPr>
            <b/>
            <sz val="9"/>
            <color indexed="81"/>
            <rFont val="MS P ゴシック"/>
            <family val="3"/>
            <charset val="128"/>
          </rPr>
          <t>数字のみを入力してください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<sst xmlns="http://schemas.openxmlformats.org/spreadsheetml/2006/main" count="665" uniqueCount="244">
  <si>
    <t>性別</t>
    <rPh sb="0" eb="2">
      <t>セイベツ</t>
    </rPh>
    <phoneticPr fontId="1"/>
  </si>
  <si>
    <t>令和</t>
    <rPh sb="0" eb="2">
      <t>レイワ</t>
    </rPh>
    <phoneticPr fontId="2"/>
  </si>
  <si>
    <t>利用団体名</t>
    <rPh sb="0" eb="5">
      <t>リヨウダンタイメイ</t>
    </rPh>
    <phoneticPr fontId="2"/>
  </si>
  <si>
    <t>利用期間</t>
    <rPh sb="0" eb="4">
      <t>リヨウキカン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</si>
  <si>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</si>
  <si>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</si>
  <si>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～</t>
    <phoneticPr fontId="2"/>
  </si>
  <si>
    <t>年</t>
    <rPh sb="0" eb="1">
      <t>ネン</t>
    </rPh>
    <phoneticPr fontId="2"/>
  </si>
  <si>
    <t>番号</t>
    <rPh sb="0" eb="2">
      <t>バンゴウ</t>
    </rPh>
    <phoneticPr fontId="2"/>
  </si>
  <si>
    <t>名前</t>
    <rPh sb="0" eb="2">
      <t>ナマエ</t>
    </rPh>
    <phoneticPr fontId="2"/>
  </si>
  <si>
    <t>学年</t>
    <rPh sb="0" eb="2">
      <t>ガクネン</t>
    </rPh>
    <phoneticPr fontId="2"/>
  </si>
  <si>
    <t>備考</t>
    <rPh sb="0" eb="2">
      <t>ビコウ</t>
    </rPh>
    <phoneticPr fontId="2"/>
  </si>
  <si>
    <t>男性</t>
    <rPh sb="0" eb="2">
      <t>ダンセイ</t>
    </rPh>
    <phoneticPr fontId="2"/>
  </si>
  <si>
    <t>女性</t>
    <rPh sb="0" eb="2">
      <t>ジョセイ</t>
    </rPh>
    <phoneticPr fontId="2"/>
  </si>
  <si>
    <t>年齢</t>
    <rPh sb="0" eb="2">
      <t>ネンレイ</t>
    </rPh>
    <phoneticPr fontId="2"/>
  </si>
  <si>
    <t>区分</t>
    <rPh sb="0" eb="2">
      <t>クブン</t>
    </rPh>
    <phoneticPr fontId="2"/>
  </si>
  <si>
    <t>学生</t>
    <rPh sb="0" eb="2">
      <t>ガクセイ</t>
    </rPh>
    <phoneticPr fontId="1"/>
  </si>
  <si>
    <t>大人</t>
    <rPh sb="0" eb="2">
      <t>オトナ</t>
    </rPh>
    <phoneticPr fontId="1"/>
  </si>
  <si>
    <t>大人</t>
    <rPh sb="0" eb="2">
      <t>オトナ</t>
    </rPh>
    <phoneticPr fontId="1"/>
  </si>
  <si>
    <t>学生</t>
    <rPh sb="0" eb="2">
      <t>ガクセイ</t>
    </rPh>
    <phoneticPr fontId="1"/>
  </si>
  <si>
    <t>〇</t>
    <phoneticPr fontId="1"/>
  </si>
  <si>
    <t>１泊</t>
    <rPh sb="1" eb="2">
      <t>ハク</t>
    </rPh>
    <phoneticPr fontId="1"/>
  </si>
  <si>
    <t>２泊</t>
    <rPh sb="1" eb="2">
      <t>ハク</t>
    </rPh>
    <phoneticPr fontId="1"/>
  </si>
  <si>
    <t>３泊</t>
    <rPh sb="1" eb="2">
      <t>ハク</t>
    </rPh>
    <phoneticPr fontId="1"/>
  </si>
  <si>
    <t>４泊</t>
    <rPh sb="1" eb="2">
      <t>ハク</t>
    </rPh>
    <phoneticPr fontId="1"/>
  </si>
  <si>
    <t>５泊</t>
    <rPh sb="1" eb="2">
      <t>ハク</t>
    </rPh>
    <phoneticPr fontId="1"/>
  </si>
  <si>
    <t>６泊</t>
    <rPh sb="1" eb="2">
      <t>ハク</t>
    </rPh>
    <phoneticPr fontId="1"/>
  </si>
  <si>
    <t>小学生</t>
    <rPh sb="0" eb="3">
      <t>ショウガクセイ</t>
    </rPh>
    <phoneticPr fontId="1"/>
  </si>
  <si>
    <t>中学生</t>
    <rPh sb="0" eb="3">
      <t>チュウガクセイ</t>
    </rPh>
    <phoneticPr fontId="1"/>
  </si>
  <si>
    <t>高校生</t>
    <rPh sb="0" eb="3">
      <t>コウコウセイ</t>
    </rPh>
    <phoneticPr fontId="1"/>
  </si>
  <si>
    <t>①</t>
    <phoneticPr fontId="1"/>
  </si>
  <si>
    <t>②</t>
    <phoneticPr fontId="1"/>
  </si>
  <si>
    <t>③</t>
    <phoneticPr fontId="1"/>
  </si>
  <si>
    <t>④</t>
    <phoneticPr fontId="1"/>
  </si>
  <si>
    <t>⑤</t>
    <phoneticPr fontId="1"/>
  </si>
  <si>
    <t>⑥</t>
    <phoneticPr fontId="1"/>
  </si>
  <si>
    <t>料金区分</t>
    <rPh sb="0" eb="4">
      <t>リョウキンクブン</t>
    </rPh>
    <phoneticPr fontId="1"/>
  </si>
  <si>
    <t>日別宿泊者数</t>
    <rPh sb="0" eb="2">
      <t>ヒベツ</t>
    </rPh>
    <rPh sb="2" eb="4">
      <t>シュクハク</t>
    </rPh>
    <rPh sb="4" eb="5">
      <t>シャ</t>
    </rPh>
    <rPh sb="5" eb="6">
      <t>スウ</t>
    </rPh>
    <phoneticPr fontId="1"/>
  </si>
  <si>
    <t>減免申請</t>
    <rPh sb="0" eb="2">
      <t>ゲンメン</t>
    </rPh>
    <rPh sb="2" eb="4">
      <t>シンセイ</t>
    </rPh>
    <phoneticPr fontId="1"/>
  </si>
  <si>
    <t>１年</t>
    <rPh sb="1" eb="2">
      <t>ネン</t>
    </rPh>
    <phoneticPr fontId="1"/>
  </si>
  <si>
    <t>２年</t>
    <rPh sb="1" eb="2">
      <t>ネン</t>
    </rPh>
    <phoneticPr fontId="1"/>
  </si>
  <si>
    <t>３年</t>
    <rPh sb="1" eb="2">
      <t>ネン</t>
    </rPh>
    <phoneticPr fontId="1"/>
  </si>
  <si>
    <t>４年</t>
    <rPh sb="1" eb="2">
      <t>ネン</t>
    </rPh>
    <phoneticPr fontId="1"/>
  </si>
  <si>
    <t>５年</t>
    <rPh sb="1" eb="2">
      <t>ネン</t>
    </rPh>
    <phoneticPr fontId="1"/>
  </si>
  <si>
    <t>６年</t>
    <rPh sb="1" eb="2">
      <t>ネン</t>
    </rPh>
    <phoneticPr fontId="1"/>
  </si>
  <si>
    <t>減免申請料金区分</t>
    <rPh sb="0" eb="4">
      <t>ゲンメンシンセイ</t>
    </rPh>
    <rPh sb="4" eb="8">
      <t>リョウキンクブン</t>
    </rPh>
    <phoneticPr fontId="1"/>
  </si>
  <si>
    <t>減免申請</t>
    <rPh sb="0" eb="4">
      <t>ゲンメンシンセイ</t>
    </rPh>
    <phoneticPr fontId="1"/>
  </si>
  <si>
    <t>保護者</t>
    <rPh sb="0" eb="3">
      <t>ホゴシャ</t>
    </rPh>
    <phoneticPr fontId="1"/>
  </si>
  <si>
    <t>保護者</t>
    <rPh sb="0" eb="3">
      <t>ホゴシャ</t>
    </rPh>
    <phoneticPr fontId="1"/>
  </si>
  <si>
    <t>利用者名簿
　引率者（宿泊）</t>
    <rPh sb="0" eb="3">
      <t>リヨウシャ</t>
    </rPh>
    <rPh sb="3" eb="5">
      <t>メイボ</t>
    </rPh>
    <rPh sb="7" eb="10">
      <t>インソツシャ</t>
    </rPh>
    <rPh sb="11" eb="13">
      <t>シュクハク</t>
    </rPh>
    <phoneticPr fontId="1"/>
  </si>
  <si>
    <t>学生</t>
    <rPh sb="0" eb="2">
      <t>ガクセイ</t>
    </rPh>
    <phoneticPr fontId="1"/>
  </si>
  <si>
    <t>大人＆保護者</t>
    <rPh sb="0" eb="2">
      <t>オトナ</t>
    </rPh>
    <rPh sb="3" eb="6">
      <t>ホゴシャ</t>
    </rPh>
    <phoneticPr fontId="1"/>
  </si>
  <si>
    <t>日別宿泊者数</t>
    <rPh sb="0" eb="5">
      <t>ヒベツシュクハクシャ</t>
    </rPh>
    <rPh sb="5" eb="6">
      <t>スウ</t>
    </rPh>
    <phoneticPr fontId="1"/>
  </si>
  <si>
    <t>料金区分</t>
    <rPh sb="0" eb="4">
      <t>リョウキンクブン</t>
    </rPh>
    <phoneticPr fontId="1"/>
  </si>
  <si>
    <t>１泊</t>
    <rPh sb="1" eb="2">
      <t>ハク</t>
    </rPh>
    <phoneticPr fontId="1"/>
  </si>
  <si>
    <t>２泊</t>
    <rPh sb="1" eb="2">
      <t>ハク</t>
    </rPh>
    <phoneticPr fontId="1"/>
  </si>
  <si>
    <t>３泊</t>
    <rPh sb="1" eb="2">
      <t>ハク</t>
    </rPh>
    <phoneticPr fontId="1"/>
  </si>
  <si>
    <t>４泊</t>
    <rPh sb="1" eb="2">
      <t>ハク</t>
    </rPh>
    <phoneticPr fontId="1"/>
  </si>
  <si>
    <t>５泊</t>
    <rPh sb="1" eb="2">
      <t>ハク</t>
    </rPh>
    <phoneticPr fontId="1"/>
  </si>
  <si>
    <t>６泊</t>
    <rPh sb="1" eb="2">
      <t>ハク</t>
    </rPh>
    <phoneticPr fontId="1"/>
  </si>
  <si>
    <t>免除申請料金区分</t>
    <rPh sb="0" eb="4">
      <t>メンジョシンセイ</t>
    </rPh>
    <rPh sb="4" eb="6">
      <t>リョウキン</t>
    </rPh>
    <rPh sb="6" eb="8">
      <t>クブン</t>
    </rPh>
    <phoneticPr fontId="1"/>
  </si>
  <si>
    <t>1.コンビニ　　2.現金　　3.銀行</t>
  </si>
  <si>
    <t>1.コンビニ　　2.現金　　3.銀行</t>
    <rPh sb="10" eb="12">
      <t>ゲンキン</t>
    </rPh>
    <rPh sb="16" eb="18">
      <t>ギンコウ</t>
    </rPh>
    <phoneticPr fontId="2"/>
  </si>
  <si>
    <t>「　　　　　　　　　　　」</t>
    <phoneticPr fontId="2"/>
  </si>
  <si>
    <t>８枚目</t>
    <rPh sb="1" eb="3">
      <t>マイメ</t>
    </rPh>
    <phoneticPr fontId="2"/>
  </si>
  <si>
    <t>７枚目</t>
    <rPh sb="1" eb="3">
      <t>マイメ</t>
    </rPh>
    <phoneticPr fontId="2"/>
  </si>
  <si>
    <t>６枚目</t>
    <rPh sb="1" eb="3">
      <t>マイメ</t>
    </rPh>
    <phoneticPr fontId="2"/>
  </si>
  <si>
    <t>５枚目</t>
    <rPh sb="1" eb="3">
      <t>マイメ</t>
    </rPh>
    <phoneticPr fontId="2"/>
  </si>
  <si>
    <t>4枚目</t>
    <rPh sb="1" eb="3">
      <t>マイメ</t>
    </rPh>
    <phoneticPr fontId="2"/>
  </si>
  <si>
    <t>3枚目</t>
    <rPh sb="1" eb="3">
      <t>マイメ</t>
    </rPh>
    <phoneticPr fontId="2"/>
  </si>
  <si>
    <t>2枚目</t>
    <rPh sb="1" eb="3">
      <t>マイメ</t>
    </rPh>
    <phoneticPr fontId="2"/>
  </si>
  <si>
    <t>1枚目</t>
    <rPh sb="1" eb="3">
      <t>マイメ</t>
    </rPh>
    <phoneticPr fontId="2"/>
  </si>
  <si>
    <t>円</t>
    <rPh sb="0" eb="1">
      <t>エン</t>
    </rPh>
    <phoneticPr fontId="2"/>
  </si>
  <si>
    <t>合計請求金額</t>
    <rPh sb="0" eb="2">
      <t>ゴウケイ</t>
    </rPh>
    <rPh sb="2" eb="4">
      <t>セイキュウ</t>
    </rPh>
    <rPh sb="4" eb="6">
      <t>キンガク</t>
    </rPh>
    <phoneticPr fontId="2"/>
  </si>
  <si>
    <t>＝</t>
    <phoneticPr fontId="2"/>
  </si>
  <si>
    <t>小計③</t>
    <rPh sb="0" eb="2">
      <t>ショウケイ</t>
    </rPh>
    <phoneticPr fontId="2"/>
  </si>
  <si>
    <t>＋</t>
    <phoneticPr fontId="2"/>
  </si>
  <si>
    <t>小計②</t>
    <rPh sb="0" eb="2">
      <t>ショウケイ</t>
    </rPh>
    <phoneticPr fontId="2"/>
  </si>
  <si>
    <t>小計①</t>
    <rPh sb="0" eb="2">
      <t>ショウケイ</t>
    </rPh>
    <phoneticPr fontId="2"/>
  </si>
  <si>
    <t>G5</t>
  </si>
  <si>
    <t>×</t>
    <phoneticPr fontId="2"/>
  </si>
  <si>
    <t>G4</t>
  </si>
  <si>
    <t>G3</t>
  </si>
  <si>
    <t>G2</t>
  </si>
  <si>
    <t>G1</t>
    <phoneticPr fontId="2"/>
  </si>
  <si>
    <t>使用</t>
    <rPh sb="0" eb="2">
      <t>シヨウ</t>
    </rPh>
    <phoneticPr fontId="2"/>
  </si>
  <si>
    <t>部屋</t>
    <rPh sb="0" eb="2">
      <t>ヘヤ</t>
    </rPh>
    <phoneticPr fontId="2"/>
  </si>
  <si>
    <t>講師室使用料</t>
    <rPh sb="0" eb="3">
      <t>コウシシツ</t>
    </rPh>
    <rPh sb="3" eb="6">
      <t>シヨウリョウ</t>
    </rPh>
    <phoneticPr fontId="2"/>
  </si>
  <si>
    <t>人</t>
    <rPh sb="0" eb="1">
      <t>ヒト</t>
    </rPh>
    <phoneticPr fontId="2"/>
  </si>
  <si>
    <t>300円</t>
    <rPh sb="3" eb="4">
      <t>エン</t>
    </rPh>
    <phoneticPr fontId="2"/>
  </si>
  <si>
    <t>カヌー研修</t>
    <rPh sb="3" eb="5">
      <t>ケンシュウ</t>
    </rPh>
    <phoneticPr fontId="2"/>
  </si>
  <si>
    <t>200円</t>
    <rPh sb="3" eb="4">
      <t>エン</t>
    </rPh>
    <phoneticPr fontId="2"/>
  </si>
  <si>
    <t>水泳研修</t>
    <rPh sb="0" eb="2">
      <t>スイエイ</t>
    </rPh>
    <rPh sb="2" eb="4">
      <t>ケンシュウ</t>
    </rPh>
    <phoneticPr fontId="2"/>
  </si>
  <si>
    <t>100円</t>
    <rPh sb="3" eb="4">
      <t>エン</t>
    </rPh>
    <phoneticPr fontId="2"/>
  </si>
  <si>
    <t>野外炊事研修</t>
    <rPh sb="0" eb="4">
      <t>ヤガイスイジ</t>
    </rPh>
    <rPh sb="4" eb="6">
      <t>ケンシュウ</t>
    </rPh>
    <phoneticPr fontId="2"/>
  </si>
  <si>
    <t>艇</t>
    <rPh sb="0" eb="1">
      <t>テイ</t>
    </rPh>
    <phoneticPr fontId="2"/>
  </si>
  <si>
    <t>12000円</t>
    <rPh sb="5" eb="6">
      <t>エン</t>
    </rPh>
    <phoneticPr fontId="2"/>
  </si>
  <si>
    <t>カッター研修（中学生以上）</t>
    <rPh sb="4" eb="6">
      <t>ケンシュウ</t>
    </rPh>
    <rPh sb="7" eb="12">
      <t>チュウガクセイイジョウ</t>
    </rPh>
    <phoneticPr fontId="2"/>
  </si>
  <si>
    <t>20000円</t>
    <rPh sb="5" eb="6">
      <t>エン</t>
    </rPh>
    <phoneticPr fontId="2"/>
  </si>
  <si>
    <t>カッター研修（小学生）</t>
    <rPh sb="4" eb="6">
      <t>ケンシュウ</t>
    </rPh>
    <rPh sb="7" eb="10">
      <t>ショウガクセイ</t>
    </rPh>
    <phoneticPr fontId="2"/>
  </si>
  <si>
    <t>体験活動費</t>
    <rPh sb="0" eb="5">
      <t>タイケンカツドウヒ</t>
    </rPh>
    <phoneticPr fontId="2"/>
  </si>
  <si>
    <t>大人</t>
    <rPh sb="0" eb="2">
      <t>オトナ</t>
    </rPh>
    <phoneticPr fontId="2"/>
  </si>
  <si>
    <t>大人（保護者）</t>
    <rPh sb="0" eb="2">
      <t>オトナ</t>
    </rPh>
    <rPh sb="3" eb="6">
      <t>ホゴシャ</t>
    </rPh>
    <phoneticPr fontId="2"/>
  </si>
  <si>
    <t>学生</t>
    <rPh sb="0" eb="2">
      <t>ガクセイ</t>
    </rPh>
    <phoneticPr fontId="2"/>
  </si>
  <si>
    <t>高校生</t>
    <rPh sb="0" eb="3">
      <t>コウコウセイ</t>
    </rPh>
    <phoneticPr fontId="2"/>
  </si>
  <si>
    <t>中学生</t>
    <rPh sb="0" eb="3">
      <t>チュウガクセイ</t>
    </rPh>
    <phoneticPr fontId="2"/>
  </si>
  <si>
    <t>小学生</t>
    <rPh sb="0" eb="3">
      <t>ショウガクセイ</t>
    </rPh>
    <phoneticPr fontId="2"/>
  </si>
  <si>
    <t>６泊</t>
    <rPh sb="1" eb="2">
      <t>ハク</t>
    </rPh>
    <phoneticPr fontId="2"/>
  </si>
  <si>
    <t>５泊</t>
    <rPh sb="1" eb="2">
      <t>ハク</t>
    </rPh>
    <phoneticPr fontId="2"/>
  </si>
  <si>
    <t>４泊</t>
    <rPh sb="1" eb="2">
      <t>ハク</t>
    </rPh>
    <phoneticPr fontId="2"/>
  </si>
  <si>
    <t>３泊</t>
    <rPh sb="1" eb="2">
      <t>ハク</t>
    </rPh>
    <phoneticPr fontId="2"/>
  </si>
  <si>
    <t>２泊</t>
    <rPh sb="1" eb="2">
      <t>ハク</t>
    </rPh>
    <phoneticPr fontId="2"/>
  </si>
  <si>
    <t>１泊</t>
    <rPh sb="1" eb="2">
      <t>ハク</t>
    </rPh>
    <phoneticPr fontId="2"/>
  </si>
  <si>
    <t>一部免除料金</t>
    <rPh sb="0" eb="6">
      <t>イチブメンジョリョウキン</t>
    </rPh>
    <phoneticPr fontId="2"/>
  </si>
  <si>
    <t>規定料金</t>
    <rPh sb="0" eb="4">
      <t>キテイリョウキン</t>
    </rPh>
    <phoneticPr fontId="2"/>
  </si>
  <si>
    <t>一部免除料金</t>
    <rPh sb="0" eb="2">
      <t>イチブ</t>
    </rPh>
    <rPh sb="2" eb="6">
      <t>メンジョリョウキン</t>
    </rPh>
    <phoneticPr fontId="2"/>
  </si>
  <si>
    <t>施設使用料</t>
    <rPh sb="0" eb="5">
      <t>シセツシヨウリョウ</t>
    </rPh>
    <phoneticPr fontId="2"/>
  </si>
  <si>
    <t>小学生～高校生</t>
    <rPh sb="0" eb="3">
      <t>ショウガクセイ</t>
    </rPh>
    <rPh sb="4" eb="7">
      <t>コウコウセイ</t>
    </rPh>
    <phoneticPr fontId="2"/>
  </si>
  <si>
    <t>７日目</t>
    <rPh sb="1" eb="3">
      <t>ニチメ</t>
    </rPh>
    <phoneticPr fontId="2"/>
  </si>
  <si>
    <t>６日目</t>
    <rPh sb="1" eb="3">
      <t>ニチメ</t>
    </rPh>
    <phoneticPr fontId="2"/>
  </si>
  <si>
    <t>５日目</t>
    <rPh sb="1" eb="3">
      <t>ニチメ</t>
    </rPh>
    <phoneticPr fontId="2"/>
  </si>
  <si>
    <t>４日目</t>
    <rPh sb="1" eb="3">
      <t>ニチメ</t>
    </rPh>
    <phoneticPr fontId="2"/>
  </si>
  <si>
    <t>３日目</t>
    <rPh sb="1" eb="3">
      <t>ニチメ</t>
    </rPh>
    <phoneticPr fontId="2"/>
  </si>
  <si>
    <t>２日目</t>
    <rPh sb="1" eb="3">
      <t>ニチメ</t>
    </rPh>
    <phoneticPr fontId="2"/>
  </si>
  <si>
    <t>１日目</t>
    <rPh sb="1" eb="3">
      <t>ニチメ</t>
    </rPh>
    <phoneticPr fontId="2"/>
  </si>
  <si>
    <t>【女性】日別日帰り人数</t>
    <rPh sb="1" eb="3">
      <t>ジョセイ</t>
    </rPh>
    <rPh sb="4" eb="6">
      <t>ニチベツ</t>
    </rPh>
    <rPh sb="6" eb="8">
      <t>ヒガエ</t>
    </rPh>
    <rPh sb="9" eb="10">
      <t>ニン</t>
    </rPh>
    <rPh sb="10" eb="11">
      <t>スウ</t>
    </rPh>
    <phoneticPr fontId="2"/>
  </si>
  <si>
    <t>【女性】日別宿泊者人数</t>
    <rPh sb="1" eb="3">
      <t>ジョセイ</t>
    </rPh>
    <rPh sb="4" eb="5">
      <t>ヒ</t>
    </rPh>
    <rPh sb="5" eb="6">
      <t>ベツ</t>
    </rPh>
    <rPh sb="6" eb="8">
      <t>シュクハク</t>
    </rPh>
    <rPh sb="8" eb="9">
      <t>シャ</t>
    </rPh>
    <rPh sb="9" eb="11">
      <t>ニンズウ</t>
    </rPh>
    <phoneticPr fontId="2"/>
  </si>
  <si>
    <t>【男性】日別日帰り人数</t>
    <rPh sb="1" eb="3">
      <t>ダンセイ</t>
    </rPh>
    <rPh sb="4" eb="6">
      <t>ニチベツ</t>
    </rPh>
    <rPh sb="6" eb="8">
      <t>ヒガエ</t>
    </rPh>
    <rPh sb="9" eb="10">
      <t>ニン</t>
    </rPh>
    <rPh sb="10" eb="11">
      <t>スウ</t>
    </rPh>
    <phoneticPr fontId="2"/>
  </si>
  <si>
    <t>【男性】日別宿泊者人数</t>
    <rPh sb="1" eb="3">
      <t>ダンセイ</t>
    </rPh>
    <rPh sb="4" eb="5">
      <t>ヒ</t>
    </rPh>
    <rPh sb="5" eb="6">
      <t>ベツ</t>
    </rPh>
    <rPh sb="6" eb="8">
      <t>シュクハク</t>
    </rPh>
    <rPh sb="8" eb="9">
      <t>シャ</t>
    </rPh>
    <rPh sb="9" eb="11">
      <t>ニンズウ</t>
    </rPh>
    <phoneticPr fontId="2"/>
  </si>
  <si>
    <t>７．引率者の入浴時間（２２：００～２２：３０）延長を希望しますか</t>
    <rPh sb="2" eb="5">
      <t>インソツシャ</t>
    </rPh>
    <rPh sb="6" eb="10">
      <t>ニュウヨクジカン</t>
    </rPh>
    <rPh sb="23" eb="25">
      <t>エンチョウ</t>
    </rPh>
    <rPh sb="26" eb="28">
      <t>キボウ</t>
    </rPh>
    <phoneticPr fontId="2"/>
  </si>
  <si>
    <t>６．個別入浴対応（G6での入浴）を希望しますか</t>
    <rPh sb="2" eb="8">
      <t>コベツニュウヨクタイオウ</t>
    </rPh>
    <rPh sb="13" eb="15">
      <t>ニュウヨク</t>
    </rPh>
    <rPh sb="17" eb="19">
      <t>キボウ</t>
    </rPh>
    <phoneticPr fontId="2"/>
  </si>
  <si>
    <t xml:space="preserve">５．宿泊棟の個室の部屋の鍵を希望しますか </t>
    <rPh sb="2" eb="5">
      <t>シュクハクトウ</t>
    </rPh>
    <rPh sb="6" eb="8">
      <t>コシツ</t>
    </rPh>
    <rPh sb="9" eb="11">
      <t>ヘヤ</t>
    </rPh>
    <rPh sb="12" eb="13">
      <t>カギ</t>
    </rPh>
    <rPh sb="14" eb="16">
      <t>キボウ</t>
    </rPh>
    <phoneticPr fontId="2"/>
  </si>
  <si>
    <t>４．要保護・準要保護世帯の一部免除申請書を提出しましたか</t>
    <rPh sb="2" eb="5">
      <t>ヨウホゴ</t>
    </rPh>
    <rPh sb="6" eb="7">
      <t>ジュン</t>
    </rPh>
    <rPh sb="7" eb="10">
      <t>ヨウホゴ</t>
    </rPh>
    <rPh sb="10" eb="12">
      <t>セタイ</t>
    </rPh>
    <rPh sb="13" eb="15">
      <t>イチブ</t>
    </rPh>
    <rPh sb="15" eb="17">
      <t>メンジョ</t>
    </rPh>
    <rPh sb="17" eb="20">
      <t>シンセイショ</t>
    </rPh>
    <rPh sb="21" eb="23">
      <t>テイシュツ</t>
    </rPh>
    <phoneticPr fontId="2"/>
  </si>
  <si>
    <t xml:space="preserve">３．「体験活動費」請求書の分割を希望しますか                     
                                                                                　　 ※注3               </t>
    <rPh sb="3" eb="8">
      <t>タイケンカツドウヒ</t>
    </rPh>
    <rPh sb="9" eb="12">
      <t>セイキュウショ</t>
    </rPh>
    <rPh sb="13" eb="15">
      <t>ブンカツ</t>
    </rPh>
    <rPh sb="16" eb="18">
      <t>キボウ</t>
    </rPh>
    <phoneticPr fontId="2"/>
  </si>
  <si>
    <t>１．「施設使用料」と「体験活動費」請求書の分割を希望しますか
　　　　　　　　　　　　　　　　　　　　　　　　　　　　　※注１</t>
    <rPh sb="3" eb="8">
      <t>シセツシヨウリョウ</t>
    </rPh>
    <rPh sb="11" eb="16">
      <t>タイケンカツドウヒ</t>
    </rPh>
    <rPh sb="17" eb="20">
      <t>セイキュウショ</t>
    </rPh>
    <rPh sb="21" eb="23">
      <t>ブンカツ</t>
    </rPh>
    <rPh sb="24" eb="26">
      <t>キボウ</t>
    </rPh>
    <rPh sb="61" eb="62">
      <t>チュウ</t>
    </rPh>
    <phoneticPr fontId="2"/>
  </si>
  <si>
    <t>いいえ</t>
    <phoneticPr fontId="2"/>
  </si>
  <si>
    <t>はい</t>
    <phoneticPr fontId="2"/>
  </si>
  <si>
    <t>確認事項</t>
    <rPh sb="0" eb="4">
      <t>カクニンジコウ</t>
    </rPh>
    <phoneticPr fontId="2"/>
  </si>
  <si>
    <t>　　／　　AM　・　PM　　　　　</t>
    <phoneticPr fontId="2"/>
  </si>
  <si>
    <t>さんへ確認</t>
    <rPh sb="3" eb="5">
      <t>カクニン</t>
    </rPh>
    <phoneticPr fontId="2"/>
  </si>
  <si>
    <t>）レストランの</t>
    <phoneticPr fontId="2"/>
  </si>
  <si>
    <t>/</t>
    <phoneticPr fontId="2"/>
  </si>
  <si>
    <t>（</t>
    <phoneticPr fontId="2"/>
  </si>
  <si>
    <t>　　／　　AM　・　PM　　　　　艇</t>
    <rPh sb="17" eb="18">
      <t>テイ</t>
    </rPh>
    <phoneticPr fontId="2"/>
  </si>
  <si>
    <t>カッター研修</t>
    <rPh sb="4" eb="6">
      <t>ケンシュウ</t>
    </rPh>
    <phoneticPr fontId="2"/>
  </si>
  <si>
    <t xml:space="preserve">利用期間中に使用したシーツの合計組数
</t>
    <rPh sb="0" eb="2">
      <t>リヨウ</t>
    </rPh>
    <rPh sb="2" eb="4">
      <t>キカン</t>
    </rPh>
    <rPh sb="4" eb="5">
      <t>ナカ</t>
    </rPh>
    <rPh sb="6" eb="8">
      <t>シヨウ</t>
    </rPh>
    <rPh sb="14" eb="16">
      <t>ゴウケイ</t>
    </rPh>
    <rPh sb="16" eb="18">
      <t>クミスウ</t>
    </rPh>
    <phoneticPr fontId="2"/>
  </si>
  <si>
    <t>カッター・カヌー・水泳・野外炊事研修
実施予定日</t>
    <rPh sb="9" eb="11">
      <t>スイエイ</t>
    </rPh>
    <rPh sb="12" eb="16">
      <t>ヤガイスイジ</t>
    </rPh>
    <rPh sb="16" eb="18">
      <t>ケンシュウ</t>
    </rPh>
    <rPh sb="19" eb="21">
      <t>ジッシ</t>
    </rPh>
    <rPh sb="21" eb="24">
      <t>ヨテイビ</t>
    </rPh>
    <phoneticPr fontId="2"/>
  </si>
  <si>
    <t>シーツ使用組数</t>
    <rPh sb="3" eb="5">
      <t>シヨウ</t>
    </rPh>
    <rPh sb="5" eb="7">
      <t>クミスウ</t>
    </rPh>
    <phoneticPr fontId="2"/>
  </si>
  <si>
    <r>
      <t>　</t>
    </r>
    <r>
      <rPr>
        <b/>
        <sz val="14"/>
        <rFont val="ＭＳ Ｐゴシック"/>
        <family val="3"/>
        <charset val="128"/>
      </rPr>
      <t>A＋B＋C＋D　</t>
    </r>
    <r>
      <rPr>
        <sz val="14"/>
        <rFont val="ＭＳ Ｐゴシック"/>
        <family val="3"/>
        <charset val="128"/>
      </rPr>
      <t>合　計</t>
    </r>
    <rPh sb="9" eb="10">
      <t>ゴウ</t>
    </rPh>
    <rPh sb="11" eb="12">
      <t>ケイ</t>
    </rPh>
    <phoneticPr fontId="2"/>
  </si>
  <si>
    <r>
      <t>　</t>
    </r>
    <r>
      <rPr>
        <b/>
        <sz val="12"/>
        <rFont val="HG丸ｺﾞｼｯｸM-PRO"/>
        <family val="3"/>
        <charset val="128"/>
      </rPr>
      <t>A</t>
    </r>
    <r>
      <rPr>
        <sz val="12"/>
        <rFont val="HG丸ｺﾞｼｯｸM-PRO"/>
        <family val="3"/>
        <charset val="128"/>
      </rPr>
      <t>　　　小　計</t>
    </r>
    <rPh sb="5" eb="6">
      <t>ショウ</t>
    </rPh>
    <rPh sb="7" eb="8">
      <t>ケイ</t>
    </rPh>
    <phoneticPr fontId="2"/>
  </si>
  <si>
    <t>その他の学生</t>
  </si>
  <si>
    <t>日帰り</t>
    <rPh sb="0" eb="2">
      <t>ヒガエ</t>
    </rPh>
    <phoneticPr fontId="2"/>
  </si>
  <si>
    <t>宿　泊</t>
    <rPh sb="0" eb="1">
      <t>ヤド</t>
    </rPh>
    <rPh sb="2" eb="3">
      <t>ハク</t>
    </rPh>
    <phoneticPr fontId="2"/>
  </si>
  <si>
    <t>特別支援学校生</t>
    <rPh sb="0" eb="2">
      <t>トクベツ</t>
    </rPh>
    <rPh sb="2" eb="4">
      <t>シエン</t>
    </rPh>
    <rPh sb="4" eb="6">
      <t>ガッコウ</t>
    </rPh>
    <rPh sb="6" eb="7">
      <t>セイ</t>
    </rPh>
    <phoneticPr fontId="2"/>
  </si>
  <si>
    <t>専修学校生、専門学校生</t>
    <rPh sb="6" eb="8">
      <t>センモン</t>
    </rPh>
    <phoneticPr fontId="2"/>
  </si>
  <si>
    <r>
      <t>　</t>
    </r>
    <r>
      <rPr>
        <b/>
        <sz val="12"/>
        <rFont val="HG丸ｺﾞｼｯｸM-PRO"/>
        <family val="3"/>
        <charset val="128"/>
      </rPr>
      <t>D</t>
    </r>
    <r>
      <rPr>
        <sz val="12"/>
        <rFont val="HG丸ｺﾞｼｯｸM-PRO"/>
        <family val="3"/>
        <charset val="128"/>
      </rPr>
      <t>　カメラマン・ドライバー</t>
    </r>
    <phoneticPr fontId="2"/>
  </si>
  <si>
    <r>
      <t>　</t>
    </r>
    <r>
      <rPr>
        <b/>
        <sz val="12"/>
        <rFont val="HG丸ｺﾞｼｯｸM-PRO"/>
        <family val="3"/>
        <charset val="128"/>
      </rPr>
      <t>C</t>
    </r>
    <r>
      <rPr>
        <sz val="12"/>
        <rFont val="HG丸ｺﾞｼｯｸM-PRO"/>
        <family val="3"/>
        <charset val="128"/>
      </rPr>
      <t>　指導員・引率者</t>
    </r>
    <rPh sb="3" eb="5">
      <t>シドウ</t>
    </rPh>
    <rPh sb="5" eb="6">
      <t>イン</t>
    </rPh>
    <rPh sb="7" eb="10">
      <t>インソツシャ</t>
    </rPh>
    <phoneticPr fontId="2"/>
  </si>
  <si>
    <t>大学生、短期大学生、
高等専門学校生</t>
    <phoneticPr fontId="2"/>
  </si>
  <si>
    <t>中等教育学校生</t>
  </si>
  <si>
    <t>③【指導員・関係者】
　※研修生に該当しない</t>
    <rPh sb="2" eb="5">
      <t>シドウイン</t>
    </rPh>
    <rPh sb="6" eb="9">
      <t>カンケイシャ</t>
    </rPh>
    <rPh sb="13" eb="16">
      <t>ケンシュウセイ</t>
    </rPh>
    <rPh sb="17" eb="19">
      <t>ガイトウ</t>
    </rPh>
    <phoneticPr fontId="2"/>
  </si>
  <si>
    <t>高校生</t>
    <phoneticPr fontId="2"/>
  </si>
  <si>
    <t>中学生</t>
  </si>
  <si>
    <r>
      <t>　</t>
    </r>
    <r>
      <rPr>
        <b/>
        <sz val="12"/>
        <rFont val="HG丸ｺﾞｼｯｸM-PRO"/>
        <family val="3"/>
        <charset val="128"/>
      </rPr>
      <t>B</t>
    </r>
    <r>
      <rPr>
        <sz val="12"/>
        <rFont val="HG丸ｺﾞｼｯｸM-PRO"/>
        <family val="3"/>
        <charset val="128"/>
      </rPr>
      <t>　　　小　計</t>
    </r>
    <rPh sb="5" eb="6">
      <t>ショウ</t>
    </rPh>
    <rPh sb="7" eb="8">
      <t>ケイ</t>
    </rPh>
    <phoneticPr fontId="2"/>
  </si>
  <si>
    <t>小学生</t>
  </si>
  <si>
    <t>３０歳以上</t>
    <rPh sb="2" eb="3">
      <t>サイ</t>
    </rPh>
    <rPh sb="3" eb="5">
      <t>イジョウ</t>
    </rPh>
    <phoneticPr fontId="2"/>
  </si>
  <si>
    <t>年少～年長【年度末年齢が４歳～６歳まで】</t>
    <rPh sb="0" eb="2">
      <t>ネンショウ</t>
    </rPh>
    <rPh sb="3" eb="5">
      <t>ネンチョウ</t>
    </rPh>
    <rPh sb="6" eb="9">
      <t>ネンドマツ</t>
    </rPh>
    <rPh sb="9" eb="11">
      <t>ネンレイ</t>
    </rPh>
    <rPh sb="13" eb="14">
      <t>サイ</t>
    </rPh>
    <rPh sb="16" eb="17">
      <t>サイ</t>
    </rPh>
    <phoneticPr fontId="2"/>
  </si>
  <si>
    <t>２９歳以下</t>
    <rPh sb="2" eb="3">
      <t>サイ</t>
    </rPh>
    <rPh sb="3" eb="5">
      <t>イカ</t>
    </rPh>
    <phoneticPr fontId="2"/>
  </si>
  <si>
    <t>年少未満【年度末年齢が３歳まで】</t>
    <rPh sb="0" eb="4">
      <t>ネンショウミマン</t>
    </rPh>
    <rPh sb="5" eb="10">
      <t>ネンドマツネンレイ</t>
    </rPh>
    <rPh sb="12" eb="13">
      <t>サイ</t>
    </rPh>
    <phoneticPr fontId="2"/>
  </si>
  <si>
    <t>②【社会人研修生
　　　　（①③以外）】</t>
    <rPh sb="2" eb="4">
      <t>シャカイ</t>
    </rPh>
    <rPh sb="4" eb="5">
      <t>ジン</t>
    </rPh>
    <rPh sb="5" eb="8">
      <t>ケンシュウセイ</t>
    </rPh>
    <rPh sb="16" eb="18">
      <t>イガイ</t>
    </rPh>
    <phoneticPr fontId="2"/>
  </si>
  <si>
    <t>①【研修生
（児童・生徒・学生）】</t>
    <rPh sb="2" eb="5">
      <t>ケンシュウセイ</t>
    </rPh>
    <rPh sb="7" eb="9">
      <t>ジドウ</t>
    </rPh>
    <rPh sb="10" eb="12">
      <t>セイト</t>
    </rPh>
    <rPh sb="13" eb="15">
      <t>ガクセイ</t>
    </rPh>
    <phoneticPr fontId="2"/>
  </si>
  <si>
    <t>　利用期間中に最大人員となる日付の人員を記入してください。</t>
    <rPh sb="1" eb="3">
      <t>リヨウ</t>
    </rPh>
    <rPh sb="3" eb="5">
      <t>キカン</t>
    </rPh>
    <rPh sb="5" eb="6">
      <t>チュウ</t>
    </rPh>
    <rPh sb="7" eb="9">
      <t>サイダイ</t>
    </rPh>
    <rPh sb="9" eb="11">
      <t>ジンイン</t>
    </rPh>
    <rPh sb="14" eb="16">
      <t>ヒヅケ</t>
    </rPh>
    <rPh sb="17" eb="19">
      <t>ジンイン</t>
    </rPh>
    <rPh sb="20" eb="22">
      <t>キニュウ</t>
    </rPh>
    <phoneticPr fontId="2"/>
  </si>
  <si>
    <t>類型別人員</t>
    <rPh sb="0" eb="2">
      <t>ルイケイ</t>
    </rPh>
    <rPh sb="2" eb="3">
      <t>ベツ</t>
    </rPh>
    <rPh sb="3" eb="5">
      <t>ジンイン</t>
    </rPh>
    <phoneticPr fontId="2"/>
  </si>
  <si>
    <t>&gt;</t>
    <phoneticPr fontId="2"/>
  </si>
  <si>
    <t>&lt;</t>
    <phoneticPr fontId="2"/>
  </si>
  <si>
    <t>利用期間</t>
    <rPh sb="0" eb="2">
      <t>リヨウ</t>
    </rPh>
    <rPh sb="2" eb="4">
      <t>キカン</t>
    </rPh>
    <phoneticPr fontId="2"/>
  </si>
  <si>
    <t>】</t>
    <phoneticPr fontId="2"/>
  </si>
  <si>
    <t>滞在時緊急連絡先【携帯電話番号：</t>
    <phoneticPr fontId="2"/>
  </si>
  <si>
    <t>窓口担当者氏名</t>
    <rPh sb="0" eb="2">
      <t>マドグチ</t>
    </rPh>
    <rPh sb="2" eb="4">
      <t>タントウ</t>
    </rPh>
    <rPh sb="4" eb="5">
      <t>シャ</t>
    </rPh>
    <rPh sb="5" eb="7">
      <t>シメイ</t>
    </rPh>
    <phoneticPr fontId="2"/>
  </si>
  <si>
    <t>研修会名</t>
    <rPh sb="0" eb="3">
      <t>ケンシュウカイ</t>
    </rPh>
    <rPh sb="3" eb="4">
      <t>メイ</t>
    </rPh>
    <phoneticPr fontId="2"/>
  </si>
  <si>
    <t>利用団体名</t>
    <rPh sb="0" eb="2">
      <t>リヨウ</t>
    </rPh>
    <rPh sb="2" eb="4">
      <t>ダンタイ</t>
    </rPh>
    <rPh sb="4" eb="5">
      <t>メイ</t>
    </rPh>
    <phoneticPr fontId="2"/>
  </si>
  <si>
    <t>教育事業（有料）</t>
    <rPh sb="0" eb="2">
      <t>キョウイク</t>
    </rPh>
    <rPh sb="2" eb="4">
      <t>ジギョウ</t>
    </rPh>
    <rPh sb="5" eb="7">
      <t>ユウリョウ</t>
    </rPh>
    <phoneticPr fontId="2"/>
  </si>
  <si>
    <t>教育事業（無料）</t>
    <rPh sb="0" eb="2">
      <t>キョウイク</t>
    </rPh>
    <rPh sb="2" eb="4">
      <t>ジギョウ</t>
    </rPh>
    <rPh sb="5" eb="7">
      <t>ムリョウ</t>
    </rPh>
    <phoneticPr fontId="2"/>
  </si>
  <si>
    <t>一般</t>
    <rPh sb="0" eb="2">
      <t>イッパン</t>
    </rPh>
    <phoneticPr fontId="2"/>
  </si>
  <si>
    <t>青少年</t>
    <rPh sb="0" eb="3">
      <t>セイショウネン</t>
    </rPh>
    <phoneticPr fontId="2"/>
  </si>
  <si>
    <t>利用コード</t>
    <rPh sb="0" eb="2">
      <t>リヨウ</t>
    </rPh>
    <phoneticPr fontId="2"/>
  </si>
  <si>
    <t>キャンプ場</t>
    <rPh sb="4" eb="5">
      <t>ジョウ</t>
    </rPh>
    <phoneticPr fontId="2"/>
  </si>
  <si>
    <t>本館</t>
    <rPh sb="0" eb="2">
      <t>ホンカン</t>
    </rPh>
    <phoneticPr fontId="2"/>
  </si>
  <si>
    <t>利用区分</t>
    <rPh sb="0" eb="2">
      <t>リヨウ</t>
    </rPh>
    <rPh sb="2" eb="4">
      <t>クブン</t>
    </rPh>
    <phoneticPr fontId="2"/>
  </si>
  <si>
    <t>宿泊</t>
    <rPh sb="0" eb="2">
      <t>シュクハク</t>
    </rPh>
    <phoneticPr fontId="2"/>
  </si>
  <si>
    <t>利用形態</t>
    <rPh sb="0" eb="2">
      <t>リヨウ</t>
    </rPh>
    <rPh sb="2" eb="4">
      <t>ケイタイ</t>
    </rPh>
    <phoneticPr fontId="2"/>
  </si>
  <si>
    <t>【</t>
    <phoneticPr fontId="2"/>
  </si>
  <si>
    <t>利用番号</t>
    <rPh sb="0" eb="2">
      <t>リヨウ</t>
    </rPh>
    <rPh sb="2" eb="4">
      <t>バンゴウ</t>
    </rPh>
    <phoneticPr fontId="2"/>
  </si>
  <si>
    <t>団体番号</t>
    <rPh sb="0" eb="2">
      <t>ダンタイ</t>
    </rPh>
    <rPh sb="2" eb="4">
      <t>バンゴウ</t>
    </rPh>
    <phoneticPr fontId="2"/>
  </si>
  <si>
    <t>この書類を基に，施設使用料や体験活動費の請求書が作成されます。</t>
    <rPh sb="2" eb="4">
      <t>ショルイ</t>
    </rPh>
    <rPh sb="5" eb="6">
      <t>モト</t>
    </rPh>
    <rPh sb="8" eb="13">
      <t>シセツシヨウリョウ</t>
    </rPh>
    <rPh sb="14" eb="18">
      <t>タイケンカツドウ</t>
    </rPh>
    <rPh sb="18" eb="19">
      <t>ヒ</t>
    </rPh>
    <rPh sb="20" eb="23">
      <t>セイキュウショ</t>
    </rPh>
    <rPh sb="24" eb="26">
      <t>サクセイ</t>
    </rPh>
    <phoneticPr fontId="2"/>
  </si>
  <si>
    <t>入所時に事務室まで提出ください。</t>
    <rPh sb="0" eb="2">
      <t>ニュウショ</t>
    </rPh>
    <rPh sb="2" eb="3">
      <t>ジ</t>
    </rPh>
    <rPh sb="4" eb="7">
      <t>ジムシツ</t>
    </rPh>
    <rPh sb="9" eb="11">
      <t>テイシュツ</t>
    </rPh>
    <phoneticPr fontId="2"/>
  </si>
  <si>
    <t>　</t>
    <phoneticPr fontId="1"/>
  </si>
  <si>
    <t>２.「施設使用料」請求書の分割を希望しますか　　　　　　　　　 
                                                                              　　　※注２</t>
    <rPh sb="3" eb="8">
      <t>シセツシヨウリョウ</t>
    </rPh>
    <rPh sb="9" eb="12">
      <t>セイキュウショ</t>
    </rPh>
    <rPh sb="13" eb="15">
      <t>ブンカツ</t>
    </rPh>
    <rPh sb="16" eb="18">
      <t>キボウ</t>
    </rPh>
    <rPh sb="115" eb="116">
      <t>チュウ</t>
    </rPh>
    <phoneticPr fontId="2"/>
  </si>
  <si>
    <t>利用団体票(部活・サークルを含む学校用）</t>
    <rPh sb="0" eb="2">
      <t>リヨウ</t>
    </rPh>
    <rPh sb="2" eb="4">
      <t>ダンタイ</t>
    </rPh>
    <rPh sb="4" eb="5">
      <t>ヒョウ</t>
    </rPh>
    <rPh sb="6" eb="8">
      <t>ブカツ</t>
    </rPh>
    <rPh sb="14" eb="15">
      <t>フク</t>
    </rPh>
    <rPh sb="16" eb="18">
      <t>ガッコウ</t>
    </rPh>
    <rPh sb="18" eb="19">
      <t>ヨウ</t>
    </rPh>
    <phoneticPr fontId="2"/>
  </si>
  <si>
    <r>
      <rPr>
        <b/>
        <sz val="20"/>
        <color rgb="FFFF0000"/>
        <rFont val="HG丸ｺﾞｼｯｸM-PRO"/>
        <family val="3"/>
        <charset val="128"/>
      </rPr>
      <t>表面のみ</t>
    </r>
    <r>
      <rPr>
        <b/>
        <sz val="14"/>
        <color rgb="FFFF0000"/>
        <rFont val="HG丸ｺﾞｼｯｸM-PRO"/>
        <family val="3"/>
        <charset val="128"/>
      </rPr>
      <t>ご記入ください。裏面は、受付時に使用します。</t>
    </r>
    <rPh sb="0" eb="2">
      <t>オモテメン</t>
    </rPh>
    <rPh sb="5" eb="7">
      <t>キニュウ</t>
    </rPh>
    <rPh sb="12" eb="14">
      <t>リメン</t>
    </rPh>
    <rPh sb="16" eb="19">
      <t>ウケツケジ</t>
    </rPh>
    <rPh sb="20" eb="22">
      <t>シヨウ</t>
    </rPh>
    <phoneticPr fontId="1"/>
  </si>
  <si>
    <r>
      <t>利用者名簿をご記入の上、</t>
    </r>
    <r>
      <rPr>
        <b/>
        <sz val="20"/>
        <color rgb="FFFF0000"/>
        <rFont val="HG丸ｺﾞｼｯｸM-PRO"/>
        <family val="3"/>
        <charset val="128"/>
      </rPr>
      <t>両面印刷</t>
    </r>
    <r>
      <rPr>
        <b/>
        <sz val="14"/>
        <color rgb="FFFF0000"/>
        <rFont val="HG丸ｺﾞｼｯｸM-PRO"/>
        <family val="3"/>
        <charset val="128"/>
      </rPr>
      <t>でお持ちください。</t>
    </r>
    <rPh sb="0" eb="3">
      <t>リヨウシャ</t>
    </rPh>
    <rPh sb="3" eb="5">
      <t>メイボ</t>
    </rPh>
    <rPh sb="7" eb="9">
      <t>キニュウ</t>
    </rPh>
    <rPh sb="10" eb="11">
      <t>ウエ</t>
    </rPh>
    <rPh sb="12" eb="16">
      <t>リョウメンインサツ</t>
    </rPh>
    <rPh sb="18" eb="19">
      <t>モ</t>
    </rPh>
    <phoneticPr fontId="1"/>
  </si>
  <si>
    <t>24000円</t>
    <rPh sb="5" eb="6">
      <t>エン</t>
    </rPh>
    <phoneticPr fontId="1"/>
  </si>
  <si>
    <r>
      <t xml:space="preserve">利用者名簿
</t>
    </r>
    <r>
      <rPr>
        <u val="double"/>
        <sz val="18"/>
        <color theme="1"/>
        <rFont val="游ゴシック"/>
        <family val="3"/>
        <charset val="128"/>
        <scheme val="minor"/>
      </rPr>
      <t>児童・生徒（宿泊）</t>
    </r>
    <rPh sb="0" eb="3">
      <t>リヨウシャ</t>
    </rPh>
    <rPh sb="3" eb="5">
      <t>メイボ</t>
    </rPh>
    <rPh sb="6" eb="8">
      <t>ジドウ</t>
    </rPh>
    <rPh sb="9" eb="11">
      <t>セイト</t>
    </rPh>
    <rPh sb="12" eb="14">
      <t>シュクハク</t>
    </rPh>
    <phoneticPr fontId="1"/>
  </si>
  <si>
    <t>健康状態調査票</t>
    <rPh sb="0" eb="1">
      <t>ケン</t>
    </rPh>
    <rPh sb="1" eb="2">
      <t>ヤスシ</t>
    </rPh>
    <rPh sb="2" eb="3">
      <t>ジョウ</t>
    </rPh>
    <rPh sb="3" eb="4">
      <t>タイ</t>
    </rPh>
    <rPh sb="4" eb="5">
      <t>チョウ</t>
    </rPh>
    <rPh sb="5" eb="6">
      <t>サ</t>
    </rPh>
    <rPh sb="6" eb="7">
      <t>ヒョウ</t>
    </rPh>
    <phoneticPr fontId="2"/>
  </si>
  <si>
    <t>次長</t>
    <rPh sb="0" eb="2">
      <t>ジチョウ</t>
    </rPh>
    <phoneticPr fontId="2"/>
  </si>
  <si>
    <t>団 体 名</t>
    <rPh sb="0" eb="1">
      <t>ダン</t>
    </rPh>
    <rPh sb="2" eb="3">
      <t>カラダ</t>
    </rPh>
    <rPh sb="4" eb="5">
      <t>ナ</t>
    </rPh>
    <phoneticPr fontId="2"/>
  </si>
  <si>
    <t>代表者名</t>
    <rPh sb="0" eb="3">
      <t>ダイヒョウシャ</t>
    </rPh>
    <rPh sb="3" eb="4">
      <t>メイ</t>
    </rPh>
    <phoneticPr fontId="2"/>
  </si>
  <si>
    <t>利用者数</t>
    <rPh sb="0" eb="3">
      <t>リヨウシャ</t>
    </rPh>
    <rPh sb="3" eb="4">
      <t>スウ</t>
    </rPh>
    <phoneticPr fontId="2"/>
  </si>
  <si>
    <t>～</t>
    <phoneticPr fontId="1"/>
  </si>
  <si>
    <t>保健担当者</t>
    <rPh sb="0" eb="2">
      <t>ホケン</t>
    </rPh>
    <rPh sb="2" eb="5">
      <t>タントウシャ</t>
    </rPh>
    <phoneticPr fontId="2"/>
  </si>
  <si>
    <t>氏名</t>
    <rPh sb="0" eb="1">
      <t>シ</t>
    </rPh>
    <rPh sb="1" eb="2">
      <t>メイ</t>
    </rPh>
    <phoneticPr fontId="2"/>
  </si>
  <si>
    <t>該当する者を選択してください。</t>
    <rPh sb="0" eb="2">
      <t>ガイトウ</t>
    </rPh>
    <rPh sb="4" eb="5">
      <t>モノ</t>
    </rPh>
    <rPh sb="6" eb="8">
      <t>センタク</t>
    </rPh>
    <phoneticPr fontId="2"/>
  </si>
  <si>
    <t>養護教諭・看護師・教諭・その他</t>
  </si>
  <si>
    <t>救急用品の持参</t>
    <rPh sb="0" eb="2">
      <t>キュウキュウ</t>
    </rPh>
    <rPh sb="2" eb="4">
      <t>ヨウヒン</t>
    </rPh>
    <rPh sb="5" eb="7">
      <t>ジサン</t>
    </rPh>
    <phoneticPr fontId="2"/>
  </si>
  <si>
    <t>有</t>
    <rPh sb="0" eb="1">
      <t>アリ</t>
    </rPh>
    <phoneticPr fontId="2"/>
  </si>
  <si>
    <t>無</t>
    <rPh sb="0" eb="1">
      <t>ナ</t>
    </rPh>
    <phoneticPr fontId="2"/>
  </si>
  <si>
    <t>　　　　　　入所時の健康状態</t>
    <rPh sb="6" eb="8">
      <t>ニュウショ</t>
    </rPh>
    <rPh sb="8" eb="9">
      <t>ジ</t>
    </rPh>
    <rPh sb="10" eb="12">
      <t>ケンコウ</t>
    </rPh>
    <rPh sb="12" eb="14">
      <t>ジョウタイ</t>
    </rPh>
    <phoneticPr fontId="2"/>
  </si>
  <si>
    <t>良好</t>
    <rPh sb="0" eb="2">
      <t>リョウコウ</t>
    </rPh>
    <phoneticPr fontId="2"/>
  </si>
  <si>
    <t>配慮を要する者がいる</t>
    <rPh sb="0" eb="2">
      <t>ハイリョ</t>
    </rPh>
    <rPh sb="3" eb="4">
      <t>ヨウ</t>
    </rPh>
    <rPh sb="6" eb="7">
      <t>モノ</t>
    </rPh>
    <phoneticPr fontId="2"/>
  </si>
  <si>
    <t>交流の家職員に伝えておきたい事情（持病等による救急車要請の可能性や配慮を要する症状等）がある場合は、
以下に記入してください。</t>
    <rPh sb="0" eb="2">
      <t>コウリュウ</t>
    </rPh>
    <rPh sb="3" eb="4">
      <t>イエ</t>
    </rPh>
    <rPh sb="4" eb="6">
      <t>ショクイン</t>
    </rPh>
    <rPh sb="7" eb="8">
      <t>ツタ</t>
    </rPh>
    <rPh sb="14" eb="16">
      <t>ジジョウ</t>
    </rPh>
    <rPh sb="17" eb="20">
      <t>ジビョウトウ</t>
    </rPh>
    <rPh sb="23" eb="26">
      <t>キュウキュウシャ</t>
    </rPh>
    <rPh sb="26" eb="28">
      <t>ヨウセイ</t>
    </rPh>
    <rPh sb="29" eb="32">
      <t>カノウセイ</t>
    </rPh>
    <rPh sb="33" eb="35">
      <t>ハイリョ</t>
    </rPh>
    <rPh sb="36" eb="37">
      <t>ヨウ</t>
    </rPh>
    <rPh sb="39" eb="41">
      <t>ショウジョウ</t>
    </rPh>
    <rPh sb="41" eb="42">
      <t>トウ</t>
    </rPh>
    <rPh sb="46" eb="48">
      <t>バアイ</t>
    </rPh>
    <rPh sb="51" eb="53">
      <t>イカ</t>
    </rPh>
    <rPh sb="54" eb="56">
      <t>キニュウ</t>
    </rPh>
    <phoneticPr fontId="1"/>
  </si>
  <si>
    <t>氏　　　　　名</t>
    <rPh sb="0" eb="1">
      <t>シ</t>
    </rPh>
    <rPh sb="6" eb="7">
      <t>メイ</t>
    </rPh>
    <phoneticPr fontId="2"/>
  </si>
  <si>
    <t>症状</t>
    <rPh sb="0" eb="2">
      <t>ショウジョウ</t>
    </rPh>
    <phoneticPr fontId="1"/>
  </si>
  <si>
    <t>年少～年長</t>
    <rPh sb="0" eb="2">
      <t>ネンショウ</t>
    </rPh>
    <rPh sb="3" eb="5">
      <t>ネンチョウ</t>
    </rPh>
    <phoneticPr fontId="1"/>
  </si>
  <si>
    <t>年少未満</t>
    <rPh sb="0" eb="4">
      <t>ネンショウミマン</t>
    </rPh>
    <phoneticPr fontId="1"/>
  </si>
  <si>
    <t>年少未満</t>
    <rPh sb="0" eb="2">
      <t>ネンショウ</t>
    </rPh>
    <rPh sb="2" eb="4">
      <t>ミマン</t>
    </rPh>
    <phoneticPr fontId="1"/>
  </si>
  <si>
    <r>
      <t>利用者名簿
　</t>
    </r>
    <r>
      <rPr>
        <u val="double"/>
        <sz val="12.25"/>
        <color theme="1"/>
        <rFont val="游ゴシック"/>
        <family val="3"/>
        <charset val="128"/>
      </rPr>
      <t>研修生（日帰り）</t>
    </r>
  </si>
  <si>
    <r>
      <t>利用者名簿
　</t>
    </r>
    <r>
      <rPr>
        <u val="double"/>
        <sz val="18"/>
        <color theme="1"/>
        <rFont val="游ゴシック"/>
        <family val="3"/>
        <charset val="128"/>
        <scheme val="minor"/>
      </rPr>
      <t>研修生（日帰り）</t>
    </r>
    <rPh sb="0" eb="3">
      <t>リヨウシャ</t>
    </rPh>
    <rPh sb="3" eb="5">
      <t>メイボ</t>
    </rPh>
    <rPh sb="7" eb="10">
      <t>ケンシュウセイ</t>
    </rPh>
    <rPh sb="11" eb="13">
      <t>ヒガエ</t>
    </rPh>
    <phoneticPr fontId="1"/>
  </si>
  <si>
    <t>日別日帰り者数</t>
    <rPh sb="0" eb="2">
      <t>ヒベツ</t>
    </rPh>
    <rPh sb="2" eb="4">
      <t>ヒガエ</t>
    </rPh>
    <rPh sb="5" eb="6">
      <t>シャ</t>
    </rPh>
    <rPh sb="6" eb="7">
      <t>スウ</t>
    </rPh>
    <phoneticPr fontId="1"/>
  </si>
  <si>
    <t>利用者名簿
　引率者（日帰り）</t>
    <rPh sb="0" eb="3">
      <t>リヨウシャ</t>
    </rPh>
    <rPh sb="3" eb="5">
      <t>メイボ</t>
    </rPh>
    <rPh sb="7" eb="10">
      <t>インソツシャ</t>
    </rPh>
    <rPh sb="11" eb="13">
      <t>ヒガエ</t>
    </rPh>
    <phoneticPr fontId="1"/>
  </si>
  <si>
    <t>日別日帰り者数</t>
    <rPh sb="0" eb="1">
      <t>ヒ</t>
    </rPh>
    <rPh sb="1" eb="2">
      <t>ベツ</t>
    </rPh>
    <rPh sb="2" eb="4">
      <t>ヒガエ</t>
    </rPh>
    <rPh sb="5" eb="6">
      <t>シャ</t>
    </rPh>
    <rPh sb="6" eb="7">
      <t>スウ</t>
    </rPh>
    <phoneticPr fontId="1"/>
  </si>
  <si>
    <t>使用料金</t>
    <rPh sb="0" eb="4">
      <t>シヨウリョウキン</t>
    </rPh>
    <phoneticPr fontId="1"/>
  </si>
  <si>
    <t>1630円</t>
    <rPh sb="4" eb="5">
      <t>エン</t>
    </rPh>
    <phoneticPr fontId="1"/>
  </si>
  <si>
    <t>×</t>
    <phoneticPr fontId="1"/>
  </si>
  <si>
    <t>　室</t>
    <rPh sb="1" eb="2">
      <t>シツ</t>
    </rPh>
    <phoneticPr fontId="1"/>
  </si>
  <si>
    <t>　泊</t>
    <rPh sb="1" eb="2">
      <t>ハク</t>
    </rPh>
    <phoneticPr fontId="1"/>
  </si>
  <si>
    <t>＝</t>
    <phoneticPr fontId="1"/>
  </si>
  <si>
    <t>　　　円</t>
    <rPh sb="3" eb="4">
      <t>エン</t>
    </rPh>
    <phoneticPr fontId="1"/>
  </si>
  <si>
    <t>野外炊事研修（研修生）</t>
    <rPh sb="0" eb="4">
      <t>ヤガイスイジ</t>
    </rPh>
    <rPh sb="4" eb="6">
      <t>ケンシュウ</t>
    </rPh>
    <rPh sb="7" eb="9">
      <t>ケンシュウ</t>
    </rPh>
    <rPh sb="9" eb="10">
      <t>セイ</t>
    </rPh>
    <phoneticPr fontId="2"/>
  </si>
  <si>
    <t>水　泳　研修（研修生）</t>
    <rPh sb="0" eb="1">
      <t>スイ</t>
    </rPh>
    <rPh sb="2" eb="3">
      <t>エイ</t>
    </rPh>
    <rPh sb="4" eb="6">
      <t>ケンシュウ</t>
    </rPh>
    <rPh sb="7" eb="10">
      <t>ケンシュウセイ</t>
    </rPh>
    <phoneticPr fontId="2"/>
  </si>
  <si>
    <t>カ ヌ ー 研修（研修生）</t>
    <rPh sb="6" eb="8">
      <t>ケンシュウ</t>
    </rPh>
    <rPh sb="9" eb="12">
      <t>ケンシュウセイ</t>
    </rPh>
    <phoneticPr fontId="2"/>
  </si>
  <si>
    <r>
      <t>カッター研修</t>
    </r>
    <r>
      <rPr>
        <sz val="11"/>
        <rFont val="HG丸ｺﾞｼｯｸM-PRO"/>
        <family val="3"/>
        <charset val="128"/>
      </rPr>
      <t>（高校相当以上：1日）</t>
    </r>
    <rPh sb="4" eb="6">
      <t>ケンシュウ</t>
    </rPh>
    <rPh sb="7" eb="9">
      <t>コウコウ</t>
    </rPh>
    <rPh sb="9" eb="11">
      <t>ソウトウ</t>
    </rPh>
    <rPh sb="11" eb="13">
      <t>イジョウ</t>
    </rPh>
    <rPh sb="15" eb="16">
      <t>ニチ</t>
    </rPh>
    <phoneticPr fontId="1"/>
  </si>
  <si>
    <t>主幹</t>
    <rPh sb="0" eb="2">
      <t>シュカン</t>
    </rPh>
    <phoneticPr fontId="2"/>
  </si>
  <si>
    <t>宿直者（ラスト）</t>
    <rPh sb="0" eb="3">
      <t>シュクチョクシャ</t>
    </rPh>
    <phoneticPr fontId="2"/>
  </si>
  <si>
    <t>受付者</t>
    <rPh sb="0" eb="2">
      <t>ウケツケ</t>
    </rPh>
    <rPh sb="2" eb="3">
      <t>シャ</t>
    </rPh>
    <phoneticPr fontId="2"/>
  </si>
  <si>
    <t>事業推進係長</t>
    <rPh sb="0" eb="2">
      <t>ジギョウ</t>
    </rPh>
    <rPh sb="2" eb="4">
      <t>スイシン</t>
    </rPh>
    <rPh sb="4" eb="6">
      <t>カカリチョウ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</si>
</sst>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76" formatCode="&quot;(&quot;aaa&quot;)&quot;"/>
    <numFmt numFmtId="177" formatCode="0_);[Red]\(0\)"/>
    <numFmt numFmtId="178" formatCode="\(aaa\)"/>
    <numFmt numFmtId="179" formatCode="m/d"/>
    <numFmt numFmtId="180" formatCode="##&quot;組&quot;"/>
    <numFmt numFmtId="181" formatCode="##&quot;組　&quot;"/>
    <numFmt numFmtId="182" formatCode="##&quot;日&quot;"/>
    <numFmt numFmtId="183" formatCode="#&quot;泊&quot;"/>
    <numFmt numFmtId="184" formatCode="m&quot;月&quot;d&quot;日（&quot;aaa&quot;）&quot;;@"/>
    <numFmt numFmtId="185" formatCode="##&quot;月&quot;"/>
    <numFmt numFmtId="186" formatCode="[$-411]ggge&quot;年&quot;m&quot;月&quot;d&quot;日（&quot;aaa&quot;）&quot;;@"/>
    <numFmt numFmtId="187" formatCode="##&quot;年&quot;"/>
    <numFmt numFmtId="188" formatCode="#"/>
  </numFmts>
  <fonts count="50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2"/>
      <color theme="1"/>
      <name val="游ゴシック"/>
      <family val="3"/>
      <charset val="128"/>
      <scheme val="minor"/>
    </font>
    <font>
      <sz val="18"/>
      <color theme="1"/>
      <name val="游ゴシック"/>
      <family val="3"/>
      <charset val="128"/>
      <scheme val="minor"/>
    </font>
    <font>
      <sz val="10"/>
      <color theme="1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8"/>
      <color theme="1"/>
      <name val="游ゴシック"/>
      <family val="2"/>
      <charset val="128"/>
      <scheme val="minor"/>
    </font>
    <font>
      <sz val="12"/>
      <name val="HG丸ｺﾞｼｯｸM-PRO"/>
      <family val="3"/>
      <charset val="128"/>
    </font>
    <font>
      <sz val="14"/>
      <name val="HG丸ｺﾞｼｯｸM-PRO"/>
      <family val="3"/>
      <charset val="128"/>
    </font>
    <font>
      <sz val="9"/>
      <name val="ＭＳ Ｐゴシック"/>
      <family val="3"/>
      <charset val="128"/>
    </font>
    <font>
      <sz val="16"/>
      <name val="HG丸ｺﾞｼｯｸM-PRO"/>
      <family val="3"/>
      <charset val="128"/>
    </font>
    <font>
      <sz val="22"/>
      <name val="HG丸ｺﾞｼｯｸM-PRO"/>
      <family val="3"/>
      <charset val="128"/>
    </font>
    <font>
      <b/>
      <sz val="15"/>
      <name val="HG丸ｺﾞｼｯｸM-PRO"/>
      <family val="3"/>
      <charset val="128"/>
    </font>
    <font>
      <sz val="20"/>
      <name val="HG丸ｺﾞｼｯｸM-PRO"/>
      <family val="3"/>
      <charset val="128"/>
    </font>
    <font>
      <sz val="18"/>
      <name val="HG丸ｺﾞｼｯｸM-PRO"/>
      <family val="3"/>
      <charset val="128"/>
    </font>
    <font>
      <sz val="15"/>
      <name val="HG丸ｺﾞｼｯｸM-PRO"/>
      <family val="3"/>
      <charset val="128"/>
    </font>
    <font>
      <sz val="14"/>
      <name val="ＭＳ Ｐゴシック"/>
      <family val="3"/>
      <charset val="128"/>
    </font>
    <font>
      <sz val="10"/>
      <name val="HG丸ｺﾞｼｯｸM-PRO"/>
      <family val="3"/>
      <charset val="128"/>
    </font>
    <font>
      <sz val="9"/>
      <name val="Meiryo UI"/>
      <family val="3"/>
      <charset val="128"/>
    </font>
    <font>
      <b/>
      <sz val="14"/>
      <name val="ＭＳ Ｐゴシック"/>
      <family val="3"/>
      <charset val="128"/>
    </font>
    <font>
      <b/>
      <sz val="12"/>
      <name val="HG丸ｺﾞｼｯｸM-PRO"/>
      <family val="3"/>
      <charset val="128"/>
    </font>
    <font>
      <sz val="8"/>
      <name val="HG丸ｺﾞｼｯｸM-PRO"/>
      <family val="3"/>
      <charset val="128"/>
    </font>
    <font>
      <sz val="8"/>
      <color indexed="8"/>
      <name val="HG丸ｺﾞｼｯｸM-PRO"/>
      <family val="3"/>
      <charset val="128"/>
    </font>
    <font>
      <sz val="7.5"/>
      <name val="HG丸ｺﾞｼｯｸM-PRO"/>
      <family val="3"/>
      <charset val="128"/>
    </font>
    <font>
      <sz val="13"/>
      <name val="HG丸ｺﾞｼｯｸM-PRO"/>
      <family val="3"/>
      <charset val="128"/>
    </font>
    <font>
      <b/>
      <sz val="12"/>
      <color rgb="FF0000FF"/>
      <name val="HG丸ｺﾞｼｯｸM-PRO"/>
      <family val="3"/>
      <charset val="128"/>
    </font>
    <font>
      <sz val="12"/>
      <color rgb="FF0000FF"/>
      <name val="HG丸ｺﾞｼｯｸM-PRO"/>
      <family val="3"/>
      <charset val="128"/>
    </font>
    <font>
      <sz val="12"/>
      <color indexed="10"/>
      <name val="HG丸ｺﾞｼｯｸM-PRO"/>
      <family val="3"/>
      <charset val="128"/>
    </font>
    <font>
      <sz val="12"/>
      <color indexed="12"/>
      <name val="HG丸ｺﾞｼｯｸM-PRO"/>
      <family val="3"/>
      <charset val="128"/>
    </font>
    <font>
      <b/>
      <sz val="26"/>
      <name val="HG丸ｺﾞｼｯｸM-PRO"/>
      <family val="3"/>
      <charset val="128"/>
    </font>
    <font>
      <b/>
      <sz val="9"/>
      <color indexed="81"/>
      <name val="MS P ゴシック"/>
      <family val="3"/>
      <charset val="128"/>
    </font>
    <font>
      <sz val="9"/>
      <color indexed="81"/>
      <name val="MS P ゴシック"/>
      <family val="3"/>
      <charset val="128"/>
    </font>
    <font>
      <b/>
      <sz val="14"/>
      <color rgb="FFFF0000"/>
      <name val="HG丸ｺﾞｼｯｸM-PRO"/>
      <family val="3"/>
      <charset val="128"/>
    </font>
    <font>
      <b/>
      <sz val="20"/>
      <color rgb="FFFF0000"/>
      <name val="HG丸ｺﾞｼｯｸM-PRO"/>
      <family val="3"/>
      <charset val="128"/>
    </font>
    <font>
      <u val="double"/>
      <sz val="18"/>
      <color theme="1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24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2"/>
      <name val="ＭＳ Ｐ明朝"/>
      <family val="1"/>
      <charset val="128"/>
    </font>
    <font>
      <sz val="12"/>
      <color indexed="10"/>
      <name val="ＭＳ Ｐ明朝"/>
      <family val="1"/>
      <charset val="128"/>
    </font>
    <font>
      <sz val="11"/>
      <name val="HG丸ｺﾞｼｯｸM-PRO"/>
      <family val="3"/>
      <charset val="128"/>
    </font>
    <font>
      <sz val="16"/>
      <name val="ＭＳ Ｐ明朝"/>
      <family val="1"/>
      <charset val="128"/>
    </font>
    <font>
      <sz val="9"/>
      <name val="ＭＳ Ｐ明朝"/>
      <family val="1"/>
      <charset val="128"/>
    </font>
    <font>
      <sz val="8"/>
      <color theme="1"/>
      <name val="游ゴシック"/>
      <family val="3"/>
      <charset val="128"/>
      <scheme val="minor"/>
    </font>
    <font>
      <u val="double"/>
      <sz val="12.25"/>
      <color theme="1"/>
      <name val="游ゴシック"/>
      <family val="3"/>
      <charset val="128"/>
    </font>
    <font>
      <sz val="14"/>
      <color theme="1"/>
      <name val="游ゴシック"/>
      <family val="3"/>
      <charset val="128"/>
      <scheme val="minor"/>
    </font>
    <font>
      <sz val="8"/>
      <name val="ＭＳ Ｐ明朝"/>
      <family val="1"/>
      <charset val="12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BFFFF"/>
        <bgColor indexed="64"/>
      </patternFill>
    </fill>
    <fill>
      <patternFill patternType="solid">
        <fgColor rgb="FFFEF4EC"/>
        <bgColor indexed="64"/>
      </patternFill>
    </fill>
    <fill>
      <patternFill patternType="solid">
        <fgColor rgb="FFF5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10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dotted">
        <color indexed="64"/>
      </left>
      <right/>
      <top/>
      <bottom style="medium">
        <color indexed="64"/>
      </bottom>
      <diagonal/>
    </border>
    <border>
      <left/>
      <right style="dotted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dotted">
        <color indexed="64"/>
      </left>
      <right/>
      <top style="hair">
        <color indexed="64"/>
      </top>
      <bottom/>
      <diagonal/>
    </border>
    <border>
      <left/>
      <right style="dotted">
        <color indexed="64"/>
      </right>
      <top style="hair">
        <color indexed="64"/>
      </top>
      <bottom/>
      <diagonal/>
    </border>
    <border>
      <left style="dotted">
        <color indexed="64"/>
      </left>
      <right/>
      <top style="medium">
        <color indexed="64"/>
      </top>
      <bottom/>
      <diagonal/>
    </border>
    <border>
      <left/>
      <right style="dotted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hair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hair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ck">
        <color indexed="64"/>
      </right>
      <top/>
      <bottom style="thin">
        <color indexed="64"/>
      </bottom>
      <diagonal/>
    </border>
    <border>
      <left style="hair">
        <color indexed="64"/>
      </left>
      <right style="thick">
        <color indexed="64"/>
      </right>
      <top style="thin">
        <color indexed="64"/>
      </top>
      <bottom style="double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1" fillId="0" borderId="0">
      <alignment vertical="center"/>
    </xf>
    <xf numFmtId="0" fontId="37" fillId="0" borderId="0">
      <alignment vertical="center"/>
    </xf>
  </cellStyleXfs>
  <cellXfs count="485">
    <xf numFmtId="0" fontId="0" fillId="0" borderId="0" xfId="0">
      <alignment vertical="center"/>
    </xf>
    <xf numFmtId="0" fontId="3" fillId="0" borderId="0" xfId="0" applyFont="1">
      <alignment vertical="center"/>
    </xf>
    <xf numFmtId="176" fontId="4" fillId="2" borderId="0" xfId="0" applyNumberFormat="1" applyFont="1" applyFill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 shrinkToFit="1"/>
    </xf>
    <xf numFmtId="0" fontId="3" fillId="0" borderId="8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178" fontId="4" fillId="0" borderId="6" xfId="0" applyNumberFormat="1" applyFon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shrinkToFit="1"/>
    </xf>
    <xf numFmtId="176" fontId="4" fillId="2" borderId="3" xfId="0" applyNumberFormat="1" applyFont="1" applyFill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/>
    </xf>
    <xf numFmtId="178" fontId="4" fillId="0" borderId="4" xfId="0" applyNumberFormat="1" applyFont="1" applyBorder="1" applyAlignment="1">
      <alignment horizontal="center" vertical="center"/>
    </xf>
    <xf numFmtId="178" fontId="4" fillId="0" borderId="7" xfId="0" applyNumberFormat="1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179" fontId="0" fillId="0" borderId="23" xfId="0" applyNumberFormat="1" applyBorder="1" applyAlignment="1">
      <alignment horizontal="center" vertical="center"/>
    </xf>
    <xf numFmtId="0" fontId="0" fillId="0" borderId="25" xfId="0" applyBorder="1">
      <alignment vertical="center"/>
    </xf>
    <xf numFmtId="179" fontId="7" fillId="0" borderId="24" xfId="0" applyNumberFormat="1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8" fillId="0" borderId="15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179" fontId="0" fillId="0" borderId="24" xfId="0" applyNumberFormat="1" applyBorder="1" applyAlignment="1">
      <alignment horizontal="center" vertical="center"/>
    </xf>
    <xf numFmtId="0" fontId="11" fillId="0" borderId="0" xfId="1">
      <alignment vertical="center"/>
    </xf>
    <xf numFmtId="0" fontId="11" fillId="0" borderId="1" xfId="1" applyBorder="1" applyAlignment="1">
      <alignment horizontal="center" vertical="center"/>
    </xf>
    <xf numFmtId="0" fontId="11" fillId="0" borderId="0" xfId="1" applyAlignment="1">
      <alignment horizontal="left" vertical="center"/>
    </xf>
    <xf numFmtId="0" fontId="20" fillId="0" borderId="0" xfId="1" applyFont="1">
      <alignment vertical="center"/>
    </xf>
    <xf numFmtId="0" fontId="9" fillId="5" borderId="79" xfId="1" applyFont="1" applyFill="1" applyBorder="1" applyAlignment="1" applyProtection="1">
      <alignment horizontal="center" vertical="center"/>
      <protection locked="0"/>
    </xf>
    <xf numFmtId="0" fontId="9" fillId="5" borderId="80" xfId="1" applyFont="1" applyFill="1" applyBorder="1" applyAlignment="1" applyProtection="1">
      <alignment horizontal="center" vertical="center"/>
      <protection locked="0"/>
    </xf>
    <xf numFmtId="0" fontId="9" fillId="4" borderId="79" xfId="1" applyFont="1" applyFill="1" applyBorder="1" applyAlignment="1" applyProtection="1">
      <alignment horizontal="center" vertical="center"/>
      <protection locked="0"/>
    </xf>
    <xf numFmtId="0" fontId="9" fillId="4" borderId="80" xfId="1" applyFont="1" applyFill="1" applyBorder="1" applyAlignment="1" applyProtection="1">
      <alignment horizontal="center" vertical="center"/>
      <protection locked="0"/>
    </xf>
    <xf numFmtId="0" fontId="9" fillId="5" borderId="77" xfId="1" applyFont="1" applyFill="1" applyBorder="1" applyAlignment="1" applyProtection="1">
      <alignment horizontal="center" vertical="center"/>
      <protection locked="0"/>
    </xf>
    <xf numFmtId="0" fontId="9" fillId="5" borderId="76" xfId="1" applyFont="1" applyFill="1" applyBorder="1" applyAlignment="1" applyProtection="1">
      <alignment horizontal="center" vertical="center"/>
      <protection locked="0"/>
    </xf>
    <xf numFmtId="0" fontId="9" fillId="4" borderId="77" xfId="1" applyFont="1" applyFill="1" applyBorder="1" applyAlignment="1" applyProtection="1">
      <alignment horizontal="center" vertical="center"/>
      <protection locked="0"/>
    </xf>
    <xf numFmtId="0" fontId="9" fillId="4" borderId="76" xfId="1" applyFont="1" applyFill="1" applyBorder="1" applyAlignment="1" applyProtection="1">
      <alignment horizontal="center" vertical="center"/>
      <protection locked="0"/>
    </xf>
    <xf numFmtId="0" fontId="9" fillId="5" borderId="85" xfId="1" applyFont="1" applyFill="1" applyBorder="1" applyAlignment="1" applyProtection="1">
      <alignment horizontal="center" vertical="center"/>
      <protection locked="0"/>
    </xf>
    <xf numFmtId="0" fontId="9" fillId="5" borderId="86" xfId="1" applyFont="1" applyFill="1" applyBorder="1" applyAlignment="1" applyProtection="1">
      <alignment horizontal="center" vertical="center"/>
      <protection locked="0"/>
    </xf>
    <xf numFmtId="0" fontId="9" fillId="4" borderId="85" xfId="1" applyFont="1" applyFill="1" applyBorder="1" applyAlignment="1" applyProtection="1">
      <alignment horizontal="center" vertical="center"/>
      <protection locked="0"/>
    </xf>
    <xf numFmtId="0" fontId="9" fillId="4" borderId="86" xfId="1" applyFont="1" applyFill="1" applyBorder="1" applyAlignment="1" applyProtection="1">
      <alignment horizontal="center" vertical="center"/>
      <protection locked="0"/>
    </xf>
    <xf numFmtId="0" fontId="9" fillId="5" borderId="87" xfId="1" applyFont="1" applyFill="1" applyBorder="1" applyAlignment="1" applyProtection="1">
      <alignment horizontal="center" vertical="center"/>
      <protection locked="0"/>
    </xf>
    <xf numFmtId="0" fontId="9" fillId="5" borderId="90" xfId="1" applyFont="1" applyFill="1" applyBorder="1" applyAlignment="1" applyProtection="1">
      <alignment horizontal="center" vertical="center"/>
      <protection locked="0"/>
    </xf>
    <xf numFmtId="182" fontId="28" fillId="4" borderId="47" xfId="1" applyNumberFormat="1" applyFont="1" applyFill="1" applyBorder="1" applyAlignment="1" applyProtection="1">
      <alignment horizontal="right" vertical="center" shrinkToFit="1"/>
      <protection locked="0"/>
    </xf>
    <xf numFmtId="185" fontId="28" fillId="4" borderId="47" xfId="1" applyNumberFormat="1" applyFont="1" applyFill="1" applyBorder="1" applyAlignment="1" applyProtection="1">
      <alignment horizontal="right" vertical="center" shrinkToFit="1"/>
      <protection locked="0"/>
    </xf>
    <xf numFmtId="187" fontId="28" fillId="4" borderId="47" xfId="1" applyNumberFormat="1" applyFont="1" applyFill="1" applyBorder="1" applyAlignment="1" applyProtection="1">
      <alignment horizontal="right" vertical="center" shrinkToFit="1"/>
      <protection locked="0"/>
    </xf>
    <xf numFmtId="0" fontId="22" fillId="0" borderId="88" xfId="1" applyFont="1" applyBorder="1" applyProtection="1">
      <alignment vertical="center"/>
      <protection locked="0"/>
    </xf>
    <xf numFmtId="0" fontId="9" fillId="0" borderId="0" xfId="1" applyFont="1">
      <alignment vertical="center"/>
    </xf>
    <xf numFmtId="0" fontId="18" fillId="0" borderId="0" xfId="1" applyFont="1">
      <alignment vertical="center"/>
    </xf>
    <xf numFmtId="0" fontId="18" fillId="4" borderId="1" xfId="1" applyFont="1" applyFill="1" applyBorder="1" applyAlignment="1" applyProtection="1">
      <alignment horizontal="center" vertical="center"/>
      <protection locked="0"/>
    </xf>
    <xf numFmtId="0" fontId="18" fillId="4" borderId="16" xfId="1" applyFont="1" applyFill="1" applyBorder="1" applyAlignment="1" applyProtection="1">
      <alignment horizontal="center" vertical="center"/>
      <protection locked="0"/>
    </xf>
    <xf numFmtId="0" fontId="18" fillId="4" borderId="18" xfId="1" applyFont="1" applyFill="1" applyBorder="1" applyAlignment="1" applyProtection="1">
      <alignment horizontal="center" vertical="center"/>
      <protection locked="0"/>
    </xf>
    <xf numFmtId="0" fontId="18" fillId="4" borderId="19" xfId="1" applyFont="1" applyFill="1" applyBorder="1" applyAlignment="1" applyProtection="1">
      <alignment horizontal="center" vertical="center"/>
      <protection locked="0"/>
    </xf>
    <xf numFmtId="49" fontId="9" fillId="0" borderId="40" xfId="1" applyNumberFormat="1" applyFont="1" applyBorder="1" applyAlignment="1">
      <alignment horizontal="left" vertical="center" shrinkToFit="1"/>
    </xf>
    <xf numFmtId="49" fontId="9" fillId="0" borderId="0" xfId="1" applyNumberFormat="1" applyFont="1" applyAlignment="1">
      <alignment horizontal="left" vertical="center" shrinkToFit="1"/>
    </xf>
    <xf numFmtId="180" fontId="9" fillId="0" borderId="38" xfId="1" applyNumberFormat="1" applyFont="1" applyBorder="1" applyAlignment="1">
      <alignment vertical="center" shrinkToFit="1"/>
    </xf>
    <xf numFmtId="49" fontId="9" fillId="0" borderId="39" xfId="1" applyNumberFormat="1" applyFont="1" applyBorder="1" applyAlignment="1">
      <alignment horizontal="left" vertical="center" shrinkToFit="1"/>
    </xf>
    <xf numFmtId="180" fontId="9" fillId="0" borderId="37" xfId="1" applyNumberFormat="1" applyFont="1" applyBorder="1" applyAlignment="1">
      <alignment vertical="center" shrinkToFit="1"/>
    </xf>
    <xf numFmtId="180" fontId="9" fillId="0" borderId="0" xfId="1" applyNumberFormat="1" applyFont="1" applyAlignment="1">
      <alignment vertical="center" shrinkToFit="1"/>
    </xf>
    <xf numFmtId="0" fontId="0" fillId="0" borderId="1" xfId="0" applyBorder="1" applyAlignment="1" applyProtection="1">
      <alignment horizontal="center" vertical="center"/>
      <protection locked="0"/>
    </xf>
    <xf numFmtId="177" fontId="4" fillId="0" borderId="3" xfId="0" applyNumberFormat="1" applyFont="1" applyBorder="1" applyAlignment="1" applyProtection="1">
      <alignment horizontal="center" vertical="center" shrinkToFit="1"/>
      <protection locked="0"/>
    </xf>
    <xf numFmtId="177" fontId="4" fillId="0" borderId="6" xfId="0" applyNumberFormat="1" applyFont="1" applyBorder="1" applyAlignment="1" applyProtection="1">
      <alignment horizontal="center" vertical="center"/>
      <protection locked="0"/>
    </xf>
    <xf numFmtId="177" fontId="4" fillId="0" borderId="3" xfId="0" applyNumberFormat="1" applyFont="1" applyBorder="1" applyAlignment="1" applyProtection="1">
      <alignment horizontal="center" vertical="center"/>
      <protection locked="0"/>
    </xf>
    <xf numFmtId="177" fontId="4" fillId="0" borderId="0" xfId="0" applyNumberFormat="1" applyFont="1" applyAlignment="1" applyProtection="1">
      <alignment horizontal="center" vertical="center" shrinkToFit="1"/>
      <protection locked="0"/>
    </xf>
    <xf numFmtId="177" fontId="4" fillId="0" borderId="0" xfId="0" applyNumberFormat="1" applyFont="1" applyAlignment="1" applyProtection="1">
      <alignment horizontal="center" vertical="center"/>
      <protection locked="0"/>
    </xf>
    <xf numFmtId="0" fontId="0" fillId="0" borderId="1" xfId="0" applyBorder="1" applyProtection="1">
      <alignment vertical="center"/>
      <protection locked="0"/>
    </xf>
    <xf numFmtId="0" fontId="9" fillId="0" borderId="74" xfId="1" applyFont="1" applyBorder="1">
      <alignment vertical="center"/>
    </xf>
    <xf numFmtId="0" fontId="9" fillId="0" borderId="76" xfId="1" applyFont="1" applyBorder="1" applyAlignment="1">
      <alignment horizontal="center" vertical="center"/>
    </xf>
    <xf numFmtId="0" fontId="9" fillId="0" borderId="77" xfId="1" applyFont="1" applyBorder="1" applyAlignment="1">
      <alignment horizontal="center" vertical="center"/>
    </xf>
    <xf numFmtId="0" fontId="9" fillId="0" borderId="75" xfId="1" applyFont="1" applyBorder="1" applyAlignment="1">
      <alignment horizontal="center" vertical="center"/>
    </xf>
    <xf numFmtId="0" fontId="9" fillId="0" borderId="71" xfId="1" applyFont="1" applyBorder="1" applyAlignment="1">
      <alignment horizontal="center" vertical="center"/>
    </xf>
    <xf numFmtId="0" fontId="9" fillId="0" borderId="70" xfId="1" applyFont="1" applyBorder="1" applyAlignment="1">
      <alignment horizontal="center" vertical="center"/>
    </xf>
    <xf numFmtId="0" fontId="9" fillId="0" borderId="89" xfId="1" applyFont="1" applyBorder="1" applyAlignment="1">
      <alignment horizontal="center" vertical="center"/>
    </xf>
    <xf numFmtId="0" fontId="9" fillId="0" borderId="78" xfId="1" applyFont="1" applyBorder="1" applyAlignment="1">
      <alignment horizontal="center" vertical="center"/>
    </xf>
    <xf numFmtId="0" fontId="9" fillId="0" borderId="68" xfId="1" applyFont="1" applyBorder="1" applyAlignment="1">
      <alignment horizontal="center" vertical="center"/>
    </xf>
    <xf numFmtId="0" fontId="9" fillId="0" borderId="67" xfId="1" applyFont="1" applyBorder="1" applyAlignment="1">
      <alignment horizontal="center" vertical="center"/>
    </xf>
    <xf numFmtId="0" fontId="9" fillId="0" borderId="66" xfId="1" applyFont="1" applyBorder="1" applyAlignment="1">
      <alignment horizontal="center" vertical="center"/>
    </xf>
    <xf numFmtId="0" fontId="9" fillId="0" borderId="65" xfId="1" applyFont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9" fillId="0" borderId="0" xfId="2" applyFont="1">
      <alignment vertical="center"/>
    </xf>
    <xf numFmtId="0" fontId="39" fillId="0" borderId="1" xfId="2" applyFont="1" applyBorder="1">
      <alignment vertical="center"/>
    </xf>
    <xf numFmtId="0" fontId="39" fillId="0" borderId="1" xfId="2" applyFont="1" applyBorder="1" applyAlignment="1">
      <alignment horizontal="center" vertical="center" shrinkToFit="1"/>
    </xf>
    <xf numFmtId="0" fontId="40" fillId="0" borderId="1" xfId="2" applyFont="1" applyBorder="1" applyAlignment="1">
      <alignment horizontal="center" vertical="center" wrapText="1"/>
    </xf>
    <xf numFmtId="31" fontId="39" fillId="0" borderId="6" xfId="2" applyNumberFormat="1" applyFont="1" applyBorder="1">
      <alignment vertical="center"/>
    </xf>
    <xf numFmtId="0" fontId="39" fillId="0" borderId="6" xfId="2" applyFont="1" applyBorder="1">
      <alignment vertical="center"/>
    </xf>
    <xf numFmtId="0" fontId="41" fillId="0" borderId="10" xfId="1" applyFont="1" applyBorder="1" applyAlignment="1">
      <alignment vertical="center" shrinkToFit="1"/>
    </xf>
    <xf numFmtId="0" fontId="39" fillId="4" borderId="47" xfId="2" applyFont="1" applyFill="1" applyBorder="1" applyProtection="1">
      <alignment vertical="center"/>
      <protection locked="0"/>
    </xf>
    <xf numFmtId="0" fontId="39" fillId="0" borderId="47" xfId="2" applyFont="1" applyBorder="1">
      <alignment vertical="center"/>
    </xf>
    <xf numFmtId="0" fontId="39" fillId="0" borderId="11" xfId="2" applyFont="1" applyBorder="1">
      <alignment vertical="center"/>
    </xf>
    <xf numFmtId="0" fontId="39" fillId="0" borderId="0" xfId="1" applyFont="1">
      <alignment vertical="center"/>
    </xf>
    <xf numFmtId="0" fontId="39" fillId="4" borderId="0" xfId="2" applyFont="1" applyFill="1" applyProtection="1">
      <alignment vertical="center"/>
      <protection locked="0"/>
    </xf>
    <xf numFmtId="0" fontId="39" fillId="0" borderId="1" xfId="2" applyFont="1" applyBorder="1" applyAlignment="1">
      <alignment horizontal="center" vertical="center"/>
    </xf>
    <xf numFmtId="0" fontId="11" fillId="0" borderId="0" xfId="1" applyProtection="1">
      <alignment vertical="center"/>
    </xf>
    <xf numFmtId="0" fontId="10" fillId="0" borderId="0" xfId="1" applyFont="1" applyProtection="1">
      <alignment vertical="center"/>
    </xf>
    <xf numFmtId="0" fontId="9" fillId="0" borderId="0" xfId="1" applyFont="1" applyProtection="1">
      <alignment vertical="center"/>
    </xf>
    <xf numFmtId="0" fontId="34" fillId="0" borderId="0" xfId="1" applyFont="1" applyAlignment="1" applyProtection="1">
      <alignment horizontal="left" vertical="center"/>
    </xf>
    <xf numFmtId="0" fontId="9" fillId="0" borderId="0" xfId="1" applyFont="1" applyAlignment="1" applyProtection="1">
      <alignment horizontal="center" vertical="center" wrapText="1"/>
    </xf>
    <xf numFmtId="0" fontId="34" fillId="0" borderId="0" xfId="1" applyFont="1" applyProtection="1">
      <alignment vertical="center"/>
    </xf>
    <xf numFmtId="0" fontId="9" fillId="0" borderId="0" xfId="1" applyFont="1" applyAlignment="1" applyProtection="1">
      <alignment horizontal="left" vertical="center" shrinkToFit="1"/>
    </xf>
    <xf numFmtId="0" fontId="29" fillId="0" borderId="0" xfId="1" applyFont="1" applyAlignment="1" applyProtection="1">
      <alignment horizontal="left" vertical="center" indent="1"/>
    </xf>
    <xf numFmtId="0" fontId="30" fillId="0" borderId="0" xfId="1" applyFont="1" applyAlignment="1" applyProtection="1">
      <alignment horizontal="center" vertical="center" wrapText="1"/>
    </xf>
    <xf numFmtId="0" fontId="9" fillId="0" borderId="10" xfId="1" applyFont="1" applyBorder="1" applyProtection="1">
      <alignment vertical="center"/>
    </xf>
    <xf numFmtId="49" fontId="9" fillId="0" borderId="47" xfId="1" applyNumberFormat="1" applyFont="1" applyBorder="1" applyProtection="1">
      <alignment vertical="center"/>
    </xf>
    <xf numFmtId="0" fontId="9" fillId="0" borderId="47" xfId="1" applyFont="1" applyBorder="1" applyProtection="1">
      <alignment vertical="center"/>
    </xf>
    <xf numFmtId="49" fontId="9" fillId="0" borderId="11" xfId="1" applyNumberFormat="1" applyFont="1" applyBorder="1" applyProtection="1">
      <alignment vertical="center"/>
    </xf>
    <xf numFmtId="0" fontId="9" fillId="0" borderId="0" xfId="1" applyFont="1" applyAlignment="1" applyProtection="1">
      <alignment horizontal="distributed" vertical="center" justifyLastLine="1"/>
    </xf>
    <xf numFmtId="0" fontId="28" fillId="2" borderId="10" xfId="1" applyFont="1" applyFill="1" applyBorder="1" applyAlignment="1" applyProtection="1">
      <alignment horizontal="center" vertical="center" shrinkToFit="1"/>
    </xf>
    <xf numFmtId="176" fontId="28" fillId="2" borderId="47" xfId="1" applyNumberFormat="1" applyFont="1" applyFill="1" applyBorder="1" applyAlignment="1" applyProtection="1">
      <alignment horizontal="center" vertical="center" shrinkToFit="1"/>
    </xf>
    <xf numFmtId="186" fontId="27" fillId="0" borderId="47" xfId="1" applyNumberFormat="1" applyFont="1" applyBorder="1" applyAlignment="1" applyProtection="1">
      <alignment horizontal="center" vertical="center" wrapText="1"/>
    </xf>
    <xf numFmtId="184" fontId="27" fillId="0" borderId="47" xfId="1" applyNumberFormat="1" applyFont="1" applyBorder="1" applyAlignment="1" applyProtection="1">
      <alignment horizontal="right" vertical="center" wrapText="1"/>
    </xf>
    <xf numFmtId="183" fontId="27" fillId="0" borderId="47" xfId="1" applyNumberFormat="1" applyFont="1" applyBorder="1" applyAlignment="1" applyProtection="1">
      <alignment vertical="center" wrapText="1"/>
    </xf>
    <xf numFmtId="182" fontId="27" fillId="0" borderId="47" xfId="1" applyNumberFormat="1" applyFont="1" applyBorder="1" applyAlignment="1" applyProtection="1">
      <alignment vertical="center" wrapText="1"/>
    </xf>
    <xf numFmtId="0" fontId="27" fillId="0" borderId="47" xfId="1" applyFont="1" applyBorder="1" applyAlignment="1" applyProtection="1">
      <alignment vertical="center" wrapText="1"/>
    </xf>
    <xf numFmtId="0" fontId="27" fillId="0" borderId="88" xfId="1" applyFont="1" applyBorder="1" applyAlignment="1" applyProtection="1">
      <alignment vertical="center" wrapText="1"/>
    </xf>
    <xf numFmtId="0" fontId="9" fillId="0" borderId="74" xfId="1" applyFont="1" applyBorder="1" applyProtection="1">
      <alignment vertical="center"/>
    </xf>
    <xf numFmtId="0" fontId="9" fillId="0" borderId="76" xfId="1" applyFont="1" applyBorder="1" applyAlignment="1" applyProtection="1">
      <alignment horizontal="center" vertical="center"/>
    </xf>
    <xf numFmtId="0" fontId="9" fillId="0" borderId="77" xfId="1" applyFont="1" applyBorder="1" applyAlignment="1" applyProtection="1">
      <alignment horizontal="center" vertical="center"/>
    </xf>
    <xf numFmtId="0" fontId="9" fillId="0" borderId="75" xfId="1" applyFont="1" applyBorder="1" applyAlignment="1" applyProtection="1">
      <alignment horizontal="center" vertical="center"/>
    </xf>
    <xf numFmtId="0" fontId="9" fillId="0" borderId="82" xfId="1" applyFont="1" applyBorder="1" applyProtection="1">
      <alignment vertical="center"/>
    </xf>
    <xf numFmtId="0" fontId="9" fillId="0" borderId="81" xfId="1" applyFont="1" applyBorder="1" applyProtection="1">
      <alignment vertical="center"/>
    </xf>
    <xf numFmtId="0" fontId="25" fillId="0" borderId="10" xfId="1" applyFont="1" applyBorder="1" applyProtection="1">
      <alignment vertical="center"/>
    </xf>
    <xf numFmtId="0" fontId="9" fillId="0" borderId="47" xfId="1" applyFont="1" applyBorder="1" applyAlignment="1" applyProtection="1">
      <alignment vertical="center" shrinkToFit="1"/>
    </xf>
    <xf numFmtId="0" fontId="9" fillId="0" borderId="11" xfId="1" applyFont="1" applyBorder="1" applyAlignment="1" applyProtection="1">
      <alignment vertical="center" shrinkToFit="1"/>
    </xf>
    <xf numFmtId="0" fontId="23" fillId="0" borderId="10" xfId="1" applyFont="1" applyBorder="1" applyProtection="1">
      <alignment vertical="center"/>
    </xf>
    <xf numFmtId="0" fontId="23" fillId="0" borderId="47" xfId="1" applyFont="1" applyBorder="1" applyProtection="1">
      <alignment vertical="center"/>
    </xf>
    <xf numFmtId="0" fontId="23" fillId="0" borderId="82" xfId="1" applyFont="1" applyBorder="1" applyProtection="1">
      <alignment vertical="center"/>
    </xf>
    <xf numFmtId="0" fontId="23" fillId="0" borderId="81" xfId="1" applyFont="1" applyBorder="1" applyProtection="1">
      <alignment vertical="center"/>
    </xf>
    <xf numFmtId="0" fontId="9" fillId="0" borderId="64" xfId="1" applyFont="1" applyBorder="1" applyProtection="1">
      <alignment vertical="center"/>
    </xf>
    <xf numFmtId="0" fontId="9" fillId="0" borderId="63" xfId="1" applyFont="1" applyBorder="1" applyProtection="1">
      <alignment vertical="center"/>
    </xf>
    <xf numFmtId="0" fontId="11" fillId="0" borderId="63" xfId="1" applyBorder="1" applyProtection="1">
      <alignment vertical="center"/>
    </xf>
    <xf numFmtId="0" fontId="18" fillId="0" borderId="63" xfId="1" applyFont="1" applyBorder="1" applyProtection="1">
      <alignment vertical="center"/>
    </xf>
    <xf numFmtId="0" fontId="9" fillId="0" borderId="63" xfId="1" applyFont="1" applyBorder="1" applyAlignment="1" applyProtection="1">
      <alignment horizontal="center" vertical="center"/>
    </xf>
    <xf numFmtId="0" fontId="9" fillId="0" borderId="62" xfId="1" applyFont="1" applyBorder="1" applyAlignment="1" applyProtection="1">
      <alignment horizontal="center" vertical="center"/>
    </xf>
    <xf numFmtId="0" fontId="11" fillId="0" borderId="0" xfId="1" applyAlignment="1" applyProtection="1">
      <alignment horizontal="center" vertical="center"/>
    </xf>
    <xf numFmtId="0" fontId="11" fillId="0" borderId="84" xfId="1" applyBorder="1" applyAlignment="1" applyProtection="1">
      <alignment horizontal="center" vertical="center"/>
    </xf>
    <xf numFmtId="0" fontId="18" fillId="0" borderId="0" xfId="1" applyFont="1" applyProtection="1">
      <alignment vertical="center"/>
    </xf>
    <xf numFmtId="0" fontId="9" fillId="0" borderId="0" xfId="1" applyFont="1" applyAlignment="1" applyProtection="1">
      <alignment horizontal="center" vertical="center"/>
    </xf>
    <xf numFmtId="0" fontId="10" fillId="0" borderId="0" xfId="1" applyFont="1" applyAlignment="1" applyProtection="1">
      <alignment vertical="center" wrapText="1"/>
    </xf>
    <xf numFmtId="0" fontId="9" fillId="0" borderId="13" xfId="1" applyFont="1" applyBorder="1" applyProtection="1">
      <alignment vertical="center"/>
    </xf>
    <xf numFmtId="0" fontId="9" fillId="0" borderId="61" xfId="1" applyFont="1" applyBorder="1" applyProtection="1">
      <alignment vertical="center"/>
    </xf>
    <xf numFmtId="0" fontId="12" fillId="0" borderId="59" xfId="1" applyFont="1" applyBorder="1" applyAlignment="1" applyProtection="1"/>
    <xf numFmtId="0" fontId="12" fillId="0" borderId="58" xfId="1" applyFont="1" applyBorder="1" applyAlignment="1" applyProtection="1"/>
    <xf numFmtId="49" fontId="9" fillId="0" borderId="36" xfId="1" applyNumberFormat="1" applyFont="1" applyBorder="1" applyAlignment="1" applyProtection="1">
      <alignment horizontal="right" vertical="center" wrapText="1"/>
    </xf>
    <xf numFmtId="49" fontId="9" fillId="0" borderId="33" xfId="1" applyNumberFormat="1" applyFont="1" applyBorder="1" applyAlignment="1" applyProtection="1">
      <alignment horizontal="center" vertical="center" wrapText="1"/>
    </xf>
    <xf numFmtId="49" fontId="9" fillId="0" borderId="33" xfId="1" applyNumberFormat="1" applyFont="1" applyBorder="1" applyAlignment="1" applyProtection="1">
      <alignment vertical="center" wrapText="1"/>
    </xf>
    <xf numFmtId="49" fontId="9" fillId="0" borderId="0" xfId="1" applyNumberFormat="1" applyFont="1" applyAlignment="1" applyProtection="1">
      <alignment horizontal="right" vertical="center" wrapText="1"/>
    </xf>
    <xf numFmtId="49" fontId="9" fillId="0" borderId="0" xfId="1" applyNumberFormat="1" applyFont="1" applyAlignment="1" applyProtection="1">
      <alignment horizontal="center" vertical="center" wrapText="1"/>
    </xf>
    <xf numFmtId="49" fontId="9" fillId="0" borderId="0" xfId="1" applyNumberFormat="1" applyFont="1" applyAlignment="1" applyProtection="1">
      <alignment horizontal="distributed" vertical="center"/>
    </xf>
    <xf numFmtId="49" fontId="9" fillId="0" borderId="0" xfId="1" applyNumberFormat="1" applyFont="1" applyAlignment="1" applyProtection="1">
      <alignment vertical="center" wrapText="1"/>
    </xf>
    <xf numFmtId="49" fontId="9" fillId="0" borderId="0" xfId="1" applyNumberFormat="1" applyFont="1" applyAlignment="1" applyProtection="1">
      <alignment horizontal="left" vertical="center"/>
    </xf>
    <xf numFmtId="0" fontId="11" fillId="0" borderId="0" xfId="1" applyAlignment="1" applyProtection="1">
      <alignment horizontal="left" vertical="center" shrinkToFit="1"/>
    </xf>
    <xf numFmtId="0" fontId="10" fillId="0" borderId="1" xfId="1" applyFont="1" applyBorder="1" applyAlignment="1" applyProtection="1">
      <alignment horizontal="center" vertical="center"/>
    </xf>
    <xf numFmtId="0" fontId="18" fillId="0" borderId="23" xfId="1" applyFont="1" applyBorder="1" applyAlignment="1" applyProtection="1">
      <alignment horizontal="center" vertical="center"/>
    </xf>
    <xf numFmtId="0" fontId="18" fillId="0" borderId="24" xfId="1" applyFont="1" applyBorder="1" applyAlignment="1" applyProtection="1">
      <alignment horizontal="center" vertical="center"/>
    </xf>
    <xf numFmtId="0" fontId="13" fillId="0" borderId="0" xfId="1" applyFont="1" applyProtection="1">
      <alignment vertical="center"/>
    </xf>
    <xf numFmtId="0" fontId="17" fillId="0" borderId="2" xfId="1" applyFont="1" applyBorder="1" applyAlignment="1" applyProtection="1">
      <alignment horizontal="center" vertical="center"/>
    </xf>
    <xf numFmtId="0" fontId="17" fillId="0" borderId="3" xfId="1" applyFont="1" applyBorder="1" applyAlignment="1" applyProtection="1">
      <alignment horizontal="center" vertical="center"/>
    </xf>
    <xf numFmtId="0" fontId="17" fillId="0" borderId="5" xfId="1" applyFont="1" applyBorder="1" applyAlignment="1" applyProtection="1">
      <alignment horizontal="center" vertical="center"/>
    </xf>
    <xf numFmtId="0" fontId="17" fillId="0" borderId="6" xfId="1" applyFont="1" applyBorder="1" applyAlignment="1" applyProtection="1">
      <alignment horizontal="center" vertical="center"/>
    </xf>
    <xf numFmtId="0" fontId="17" fillId="0" borderId="10" xfId="1" applyFont="1" applyBorder="1" applyAlignment="1" applyProtection="1">
      <alignment horizontal="center" vertical="center"/>
    </xf>
    <xf numFmtId="0" fontId="17" fillId="0" borderId="47" xfId="1" applyFont="1" applyBorder="1" applyAlignment="1" applyProtection="1">
      <alignment horizontal="center" vertical="center"/>
    </xf>
    <xf numFmtId="0" fontId="12" fillId="0" borderId="47" xfId="1" applyFont="1" applyBorder="1" applyAlignment="1" applyProtection="1">
      <alignment horizontal="center" vertical="center"/>
    </xf>
    <xf numFmtId="0" fontId="10" fillId="0" borderId="1" xfId="1" applyFont="1" applyBorder="1" applyProtection="1">
      <alignment vertical="center"/>
    </xf>
    <xf numFmtId="0" fontId="17" fillId="0" borderId="0" xfId="1" applyFont="1" applyProtection="1">
      <alignment vertical="center"/>
    </xf>
    <xf numFmtId="0" fontId="43" fillId="2" borderId="10" xfId="1" applyFont="1" applyFill="1" applyBorder="1" applyAlignment="1" applyProtection="1">
      <alignment horizontal="center" vertical="center" shrinkToFit="1"/>
      <protection locked="0"/>
    </xf>
    <xf numFmtId="187" fontId="43" fillId="2" borderId="47" xfId="1" applyNumberFormat="1" applyFont="1" applyFill="1" applyBorder="1" applyAlignment="1" applyProtection="1">
      <alignment horizontal="right" vertical="center" shrinkToFit="1"/>
      <protection locked="0"/>
    </xf>
    <xf numFmtId="185" fontId="43" fillId="2" borderId="47" xfId="1" applyNumberFormat="1" applyFont="1" applyFill="1" applyBorder="1" applyAlignment="1" applyProtection="1">
      <alignment horizontal="right" vertical="center" shrinkToFit="1"/>
      <protection locked="0"/>
    </xf>
    <xf numFmtId="182" fontId="43" fillId="2" borderId="47" xfId="1" applyNumberFormat="1" applyFont="1" applyFill="1" applyBorder="1" applyAlignment="1" applyProtection="1">
      <alignment horizontal="right" vertical="center" shrinkToFit="1"/>
      <protection locked="0"/>
    </xf>
    <xf numFmtId="176" fontId="43" fillId="2" borderId="47" xfId="1" applyNumberFormat="1" applyFont="1" applyFill="1" applyBorder="1" applyAlignment="1" applyProtection="1">
      <alignment horizontal="center" vertical="center" shrinkToFit="1"/>
      <protection locked="0"/>
    </xf>
    <xf numFmtId="185" fontId="9" fillId="2" borderId="47" xfId="1" applyNumberFormat="1" applyFont="1" applyFill="1" applyBorder="1" applyAlignment="1" applyProtection="1">
      <alignment horizontal="right" vertical="center" shrinkToFit="1"/>
      <protection locked="0"/>
    </xf>
    <xf numFmtId="182" fontId="9" fillId="2" borderId="47" xfId="1" applyNumberFormat="1" applyFont="1" applyFill="1" applyBorder="1" applyAlignment="1" applyProtection="1">
      <alignment horizontal="right" vertical="center" shrinkToFit="1"/>
      <protection locked="0"/>
    </xf>
    <xf numFmtId="176" fontId="9" fillId="2" borderId="47" xfId="1" applyNumberFormat="1" applyFont="1" applyFill="1" applyBorder="1" applyAlignment="1" applyProtection="1">
      <alignment horizontal="center" vertical="center" shrinkToFi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6" fillId="0" borderId="1" xfId="0" applyFont="1" applyBorder="1" applyAlignment="1">
      <alignment horizontal="center" vertical="center"/>
    </xf>
    <xf numFmtId="179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8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88" fontId="16" fillId="0" borderId="1" xfId="1" applyNumberFormat="1" applyFont="1" applyBorder="1" applyAlignment="1" applyProtection="1">
      <alignment horizontal="center" vertical="center"/>
    </xf>
    <xf numFmtId="188" fontId="17" fillId="0" borderId="3" xfId="1" applyNumberFormat="1" applyFont="1" applyBorder="1" applyAlignment="1" applyProtection="1">
      <alignment horizontal="center" vertical="center"/>
    </xf>
    <xf numFmtId="188" fontId="17" fillId="0" borderId="6" xfId="1" applyNumberFormat="1" applyFont="1" applyBorder="1" applyAlignment="1" applyProtection="1">
      <alignment horizontal="center" vertical="center"/>
    </xf>
    <xf numFmtId="188" fontId="17" fillId="0" borderId="47" xfId="1" applyNumberFormat="1" applyFont="1" applyBorder="1" applyAlignment="1" applyProtection="1">
      <alignment horizontal="center" vertical="center"/>
    </xf>
    <xf numFmtId="0" fontId="11" fillId="0" borderId="0" xfId="1" applyBorder="1" applyProtection="1">
      <alignment vertical="center"/>
    </xf>
    <xf numFmtId="0" fontId="12" fillId="0" borderId="0" xfId="1" applyFont="1">
      <alignment vertical="center"/>
    </xf>
    <xf numFmtId="0" fontId="12" fillId="0" borderId="0" xfId="1" applyFont="1" applyBorder="1" applyAlignment="1" applyProtection="1">
      <alignment vertical="center"/>
    </xf>
    <xf numFmtId="0" fontId="11" fillId="0" borderId="0" xfId="1" applyBorder="1" applyAlignment="1" applyProtection="1">
      <alignment vertical="center"/>
    </xf>
    <xf numFmtId="49" fontId="12" fillId="0" borderId="45" xfId="1" applyNumberFormat="1" applyFont="1" applyBorder="1" applyAlignment="1">
      <alignment horizontal="left" vertical="center" shrinkToFit="1"/>
    </xf>
    <xf numFmtId="49" fontId="12" fillId="0" borderId="13" xfId="1" applyNumberFormat="1" applyFont="1" applyBorder="1" applyAlignment="1">
      <alignment horizontal="left" vertical="center" shrinkToFit="1"/>
    </xf>
    <xf numFmtId="49" fontId="12" fillId="0" borderId="46" xfId="1" applyNumberFormat="1" applyFont="1" applyBorder="1" applyAlignment="1">
      <alignment horizontal="left" vertical="center" shrinkToFit="1"/>
    </xf>
    <xf numFmtId="49" fontId="12" fillId="0" borderId="14" xfId="1" applyNumberFormat="1" applyFont="1" applyBorder="1" applyAlignment="1">
      <alignment horizontal="left" vertical="center" shrinkToFit="1"/>
    </xf>
    <xf numFmtId="0" fontId="10" fillId="3" borderId="0" xfId="1" applyFont="1" applyFill="1" applyAlignment="1" applyProtection="1">
      <alignment horizontal="center" vertical="center"/>
    </xf>
    <xf numFmtId="49" fontId="9" fillId="0" borderId="39" xfId="1" applyNumberFormat="1" applyFont="1" applyBorder="1" applyAlignment="1">
      <alignment horizontal="left" vertical="center" shrinkToFit="1"/>
    </xf>
    <xf numFmtId="49" fontId="9" fillId="0" borderId="0" xfId="1" applyNumberFormat="1" applyFont="1" applyAlignment="1">
      <alignment horizontal="left" vertical="center" shrinkToFit="1"/>
    </xf>
    <xf numFmtId="49" fontId="9" fillId="0" borderId="36" xfId="1" applyNumberFormat="1" applyFont="1" applyBorder="1" applyAlignment="1">
      <alignment horizontal="center" vertical="center" shrinkToFit="1"/>
    </xf>
    <xf numFmtId="49" fontId="9" fillId="0" borderId="33" xfId="1" applyNumberFormat="1" applyFont="1" applyBorder="1" applyAlignment="1">
      <alignment horizontal="center" vertical="center" shrinkToFit="1"/>
    </xf>
    <xf numFmtId="49" fontId="9" fillId="0" borderId="35" xfId="1" applyNumberFormat="1" applyFont="1" applyBorder="1" applyAlignment="1">
      <alignment horizontal="center" vertical="center" shrinkToFit="1"/>
    </xf>
    <xf numFmtId="49" fontId="9" fillId="0" borderId="34" xfId="1" applyNumberFormat="1" applyFont="1" applyBorder="1" applyAlignment="1">
      <alignment horizontal="center" vertical="center" shrinkToFit="1"/>
    </xf>
    <xf numFmtId="49" fontId="9" fillId="0" borderId="32" xfId="1" applyNumberFormat="1" applyFont="1" applyBorder="1" applyAlignment="1">
      <alignment horizontal="center" vertical="center" shrinkToFit="1"/>
    </xf>
    <xf numFmtId="49" fontId="12" fillId="0" borderId="12" xfId="1" applyNumberFormat="1" applyFont="1" applyBorder="1" applyAlignment="1">
      <alignment horizontal="left" vertical="center" shrinkToFit="1"/>
    </xf>
    <xf numFmtId="49" fontId="12" fillId="0" borderId="42" xfId="1" applyNumberFormat="1" applyFont="1" applyBorder="1" applyAlignment="1">
      <alignment horizontal="left" vertical="center" shrinkToFit="1"/>
    </xf>
    <xf numFmtId="49" fontId="12" fillId="0" borderId="43" xfId="1" applyNumberFormat="1" applyFont="1" applyBorder="1" applyAlignment="1">
      <alignment horizontal="left" vertical="center" shrinkToFit="1"/>
    </xf>
    <xf numFmtId="49" fontId="12" fillId="0" borderId="44" xfId="1" applyNumberFormat="1" applyFont="1" applyBorder="1" applyAlignment="1">
      <alignment horizontal="left" vertical="center" shrinkToFit="1"/>
    </xf>
    <xf numFmtId="49" fontId="12" fillId="0" borderId="41" xfId="1" applyNumberFormat="1" applyFont="1" applyBorder="1" applyAlignment="1">
      <alignment horizontal="left" vertical="center" shrinkToFit="1"/>
    </xf>
    <xf numFmtId="49" fontId="9" fillId="0" borderId="40" xfId="1" applyNumberFormat="1" applyFont="1" applyBorder="1" applyAlignment="1">
      <alignment horizontal="left" vertical="center" shrinkToFit="1"/>
    </xf>
    <xf numFmtId="0" fontId="15" fillId="0" borderId="0" xfId="1" applyFont="1" applyAlignment="1" applyProtection="1">
      <alignment horizontal="center" vertical="center"/>
    </xf>
    <xf numFmtId="0" fontId="10" fillId="0" borderId="10" xfId="1" applyFont="1" applyBorder="1" applyAlignment="1" applyProtection="1">
      <alignment horizontal="center" vertical="center"/>
    </xf>
    <xf numFmtId="0" fontId="10" fillId="0" borderId="11" xfId="1" applyFont="1" applyBorder="1" applyAlignment="1" applyProtection="1">
      <alignment horizontal="center" vertical="center"/>
    </xf>
    <xf numFmtId="0" fontId="12" fillId="3" borderId="0" xfId="1" applyFont="1" applyFill="1" applyAlignment="1" applyProtection="1">
      <alignment horizontal="right" vertical="center"/>
    </xf>
    <xf numFmtId="0" fontId="12" fillId="3" borderId="0" xfId="1" applyFont="1" applyFill="1" applyAlignment="1" applyProtection="1">
      <alignment horizontal="center" vertical="center"/>
    </xf>
    <xf numFmtId="0" fontId="12" fillId="3" borderId="29" xfId="1" applyFont="1" applyFill="1" applyBorder="1" applyAlignment="1" applyProtection="1">
      <alignment horizontal="center" vertical="center"/>
    </xf>
    <xf numFmtId="0" fontId="12" fillId="0" borderId="0" xfId="1" applyFont="1" applyAlignment="1">
      <alignment horizontal="center" vertical="center"/>
    </xf>
    <xf numFmtId="0" fontId="12" fillId="0" borderId="33" xfId="1" applyFont="1" applyBorder="1" applyAlignment="1">
      <alignment horizontal="center" vertical="center"/>
    </xf>
    <xf numFmtId="0" fontId="12" fillId="0" borderId="0" xfId="1" applyFont="1" applyBorder="1" applyAlignment="1" applyProtection="1">
      <alignment horizontal="center" vertical="center"/>
    </xf>
    <xf numFmtId="0" fontId="14" fillId="0" borderId="12" xfId="1" applyFont="1" applyBorder="1" applyAlignment="1" applyProtection="1">
      <alignment horizontal="left" vertical="center"/>
    </xf>
    <xf numFmtId="0" fontId="14" fillId="0" borderId="13" xfId="1" applyFont="1" applyBorder="1" applyAlignment="1" applyProtection="1">
      <alignment horizontal="left" vertical="center"/>
    </xf>
    <xf numFmtId="0" fontId="14" fillId="0" borderId="36" xfId="1" applyFont="1" applyBorder="1" applyAlignment="1" applyProtection="1">
      <alignment horizontal="left" vertical="center"/>
    </xf>
    <xf numFmtId="0" fontId="14" fillId="0" borderId="33" xfId="1" applyFont="1" applyBorder="1" applyAlignment="1" applyProtection="1">
      <alignment horizontal="left" vertical="center"/>
    </xf>
    <xf numFmtId="0" fontId="13" fillId="0" borderId="13" xfId="1" applyFont="1" applyBorder="1" applyAlignment="1" applyProtection="1">
      <alignment horizontal="right" vertical="center"/>
    </xf>
    <xf numFmtId="0" fontId="13" fillId="0" borderId="14" xfId="1" applyFont="1" applyBorder="1" applyAlignment="1" applyProtection="1">
      <alignment horizontal="right" vertical="center"/>
    </xf>
    <xf numFmtId="0" fontId="13" fillId="0" borderId="33" xfId="1" applyFont="1" applyBorder="1" applyAlignment="1" applyProtection="1">
      <alignment horizontal="right" vertical="center"/>
    </xf>
    <xf numFmtId="0" fontId="13" fillId="0" borderId="32" xfId="1" applyFont="1" applyBorder="1" applyAlignment="1" applyProtection="1">
      <alignment horizontal="right" vertical="center"/>
    </xf>
    <xf numFmtId="0" fontId="12" fillId="0" borderId="10" xfId="1" applyFont="1" applyBorder="1" applyAlignment="1" applyProtection="1">
      <alignment horizontal="left" vertical="center"/>
    </xf>
    <xf numFmtId="0" fontId="12" fillId="0" borderId="47" xfId="1" applyFont="1" applyBorder="1" applyAlignment="1" applyProtection="1">
      <alignment horizontal="left" vertical="center"/>
    </xf>
    <xf numFmtId="0" fontId="12" fillId="0" borderId="11" xfId="1" applyFont="1" applyBorder="1" applyAlignment="1" applyProtection="1">
      <alignment horizontal="left" vertical="center"/>
    </xf>
    <xf numFmtId="0" fontId="12" fillId="0" borderId="10" xfId="1" applyFont="1" applyBorder="1" applyAlignment="1" applyProtection="1">
      <alignment horizontal="center" vertical="center"/>
    </xf>
    <xf numFmtId="0" fontId="12" fillId="0" borderId="47" xfId="1" applyFont="1" applyBorder="1" applyAlignment="1" applyProtection="1">
      <alignment horizontal="center" vertical="center"/>
    </xf>
    <xf numFmtId="0" fontId="11" fillId="0" borderId="47" xfId="1" applyBorder="1" applyAlignment="1" applyProtection="1">
      <alignment horizontal="center" vertical="center"/>
    </xf>
    <xf numFmtId="0" fontId="11" fillId="0" borderId="11" xfId="1" applyBorder="1" applyAlignment="1" applyProtection="1">
      <alignment horizontal="center" vertical="center"/>
    </xf>
    <xf numFmtId="0" fontId="17" fillId="0" borderId="10" xfId="1" applyFont="1" applyBorder="1" applyAlignment="1" applyProtection="1">
      <alignment horizontal="center" vertical="center"/>
    </xf>
    <xf numFmtId="0" fontId="17" fillId="0" borderId="11" xfId="1" applyFont="1" applyBorder="1" applyAlignment="1" applyProtection="1">
      <alignment horizontal="center" vertical="center"/>
    </xf>
    <xf numFmtId="188" fontId="17" fillId="0" borderId="47" xfId="1" applyNumberFormat="1" applyFont="1" applyBorder="1" applyAlignment="1" applyProtection="1">
      <alignment horizontal="center" vertical="center"/>
    </xf>
    <xf numFmtId="188" fontId="17" fillId="0" borderId="11" xfId="1" applyNumberFormat="1" applyFont="1" applyBorder="1" applyAlignment="1" applyProtection="1">
      <alignment horizontal="center" vertical="center"/>
    </xf>
    <xf numFmtId="0" fontId="17" fillId="0" borderId="2" xfId="1" applyFont="1" applyBorder="1" applyAlignment="1" applyProtection="1">
      <alignment horizontal="center" vertical="center"/>
    </xf>
    <xf numFmtId="0" fontId="17" fillId="0" borderId="4" xfId="1" applyFont="1" applyBorder="1" applyAlignment="1" applyProtection="1">
      <alignment horizontal="center" vertical="center"/>
    </xf>
    <xf numFmtId="0" fontId="17" fillId="0" borderId="5" xfId="1" applyFont="1" applyBorder="1" applyAlignment="1" applyProtection="1">
      <alignment horizontal="center" vertical="center"/>
    </xf>
    <xf numFmtId="0" fontId="17" fillId="0" borderId="7" xfId="1" applyFont="1" applyBorder="1" applyAlignment="1" applyProtection="1">
      <alignment horizontal="center" vertical="center"/>
    </xf>
    <xf numFmtId="188" fontId="17" fillId="0" borderId="3" xfId="1" applyNumberFormat="1" applyFont="1" applyBorder="1" applyAlignment="1" applyProtection="1">
      <alignment horizontal="center" vertical="center"/>
    </xf>
    <xf numFmtId="188" fontId="17" fillId="0" borderId="4" xfId="1" applyNumberFormat="1" applyFont="1" applyBorder="1" applyAlignment="1" applyProtection="1">
      <alignment horizontal="center" vertical="center"/>
    </xf>
    <xf numFmtId="0" fontId="11" fillId="0" borderId="1" xfId="1" applyBorder="1" applyAlignment="1">
      <alignment horizontal="center" vertical="center"/>
    </xf>
    <xf numFmtId="0" fontId="11" fillId="0" borderId="10" xfId="1" applyBorder="1" applyAlignment="1">
      <alignment horizontal="center" vertical="center"/>
    </xf>
    <xf numFmtId="0" fontId="11" fillId="0" borderId="11" xfId="1" applyBorder="1" applyAlignment="1">
      <alignment horizontal="center" vertical="center"/>
    </xf>
    <xf numFmtId="188" fontId="17" fillId="0" borderId="6" xfId="1" applyNumberFormat="1" applyFont="1" applyBorder="1" applyAlignment="1" applyProtection="1">
      <alignment horizontal="center" vertical="center"/>
    </xf>
    <xf numFmtId="188" fontId="17" fillId="0" borderId="7" xfId="1" applyNumberFormat="1" applyFont="1" applyBorder="1" applyAlignment="1" applyProtection="1">
      <alignment horizontal="center" vertical="center"/>
    </xf>
    <xf numFmtId="0" fontId="10" fillId="0" borderId="1" xfId="1" applyFont="1" applyBorder="1" applyAlignment="1" applyProtection="1">
      <alignment horizontal="center" vertical="center"/>
    </xf>
    <xf numFmtId="0" fontId="12" fillId="0" borderId="11" xfId="1" applyFont="1" applyBorder="1" applyAlignment="1" applyProtection="1">
      <alignment horizontal="center" vertical="center"/>
    </xf>
    <xf numFmtId="0" fontId="12" fillId="0" borderId="1" xfId="1" applyFont="1" applyBorder="1" applyAlignment="1" applyProtection="1">
      <alignment horizontal="center" vertical="center"/>
    </xf>
    <xf numFmtId="0" fontId="11" fillId="0" borderId="47" xfId="1" applyBorder="1" applyAlignment="1">
      <alignment horizontal="center" vertical="center"/>
    </xf>
    <xf numFmtId="0" fontId="16" fillId="0" borderId="10" xfId="1" applyFont="1" applyBorder="1" applyAlignment="1" applyProtection="1">
      <alignment horizontal="center" vertical="center"/>
    </xf>
    <xf numFmtId="0" fontId="16" fillId="0" borderId="47" xfId="1" applyFont="1" applyBorder="1" applyAlignment="1" applyProtection="1">
      <alignment horizontal="center" vertical="center"/>
    </xf>
    <xf numFmtId="0" fontId="16" fillId="0" borderId="11" xfId="1" applyFont="1" applyBorder="1" applyAlignment="1" applyProtection="1">
      <alignment horizontal="center" vertical="center"/>
    </xf>
    <xf numFmtId="0" fontId="16" fillId="0" borderId="2" xfId="1" applyFont="1" applyBorder="1" applyAlignment="1" applyProtection="1">
      <alignment horizontal="center" vertical="center"/>
    </xf>
    <xf numFmtId="0" fontId="16" fillId="0" borderId="3" xfId="1" applyFont="1" applyBorder="1" applyAlignment="1" applyProtection="1">
      <alignment horizontal="center" vertical="center"/>
    </xf>
    <xf numFmtId="0" fontId="16" fillId="0" borderId="4" xfId="1" applyFont="1" applyBorder="1" applyAlignment="1" applyProtection="1">
      <alignment horizontal="center" vertical="center"/>
    </xf>
    <xf numFmtId="0" fontId="19" fillId="0" borderId="51" xfId="1" applyFont="1" applyBorder="1" applyAlignment="1" applyProtection="1">
      <alignment horizontal="left" vertical="center"/>
    </xf>
    <xf numFmtId="0" fontId="19" fillId="0" borderId="47" xfId="1" applyFont="1" applyBorder="1" applyAlignment="1" applyProtection="1">
      <alignment horizontal="left" vertical="center"/>
    </xf>
    <xf numFmtId="0" fontId="19" fillId="0" borderId="11" xfId="1" applyFont="1" applyBorder="1" applyAlignment="1" applyProtection="1">
      <alignment horizontal="left" vertical="center"/>
    </xf>
    <xf numFmtId="0" fontId="19" fillId="0" borderId="50" xfId="1" applyFont="1" applyBorder="1" applyAlignment="1" applyProtection="1">
      <alignment horizontal="left" vertical="center"/>
    </xf>
    <xf numFmtId="0" fontId="19" fillId="0" borderId="49" xfId="1" applyFont="1" applyBorder="1" applyAlignment="1" applyProtection="1">
      <alignment horizontal="left" vertical="center"/>
    </xf>
    <xf numFmtId="0" fontId="19" fillId="0" borderId="48" xfId="1" applyFont="1" applyBorder="1" applyAlignment="1" applyProtection="1">
      <alignment horizontal="left" vertical="center"/>
    </xf>
    <xf numFmtId="0" fontId="16" fillId="0" borderId="1" xfId="1" applyFont="1" applyBorder="1" applyAlignment="1" applyProtection="1">
      <alignment horizontal="center" vertical="center"/>
    </xf>
    <xf numFmtId="0" fontId="16" fillId="0" borderId="5" xfId="1" applyFont="1" applyBorder="1" applyAlignment="1" applyProtection="1">
      <alignment horizontal="center" vertical="center"/>
    </xf>
    <xf numFmtId="0" fontId="16" fillId="0" borderId="7" xfId="1" applyFont="1" applyBorder="1" applyAlignment="1" applyProtection="1">
      <alignment horizontal="center" vertical="center"/>
    </xf>
    <xf numFmtId="49" fontId="9" fillId="0" borderId="33" xfId="1" applyNumberFormat="1" applyFont="1" applyBorder="1" applyAlignment="1" applyProtection="1">
      <alignment horizontal="distributed" vertical="center"/>
    </xf>
    <xf numFmtId="49" fontId="9" fillId="0" borderId="56" xfId="1" applyNumberFormat="1" applyFont="1" applyBorder="1" applyAlignment="1" applyProtection="1">
      <alignment horizontal="left" vertical="center"/>
    </xf>
    <xf numFmtId="49" fontId="9" fillId="0" borderId="55" xfId="1" applyNumberFormat="1" applyFont="1" applyBorder="1" applyAlignment="1" applyProtection="1">
      <alignment horizontal="left" vertical="center"/>
    </xf>
    <xf numFmtId="0" fontId="9" fillId="0" borderId="18" xfId="1" applyFont="1" applyBorder="1" applyAlignment="1" applyProtection="1">
      <alignment horizontal="center" vertical="center"/>
    </xf>
    <xf numFmtId="0" fontId="11" fillId="4" borderId="54" xfId="1" applyFill="1" applyBorder="1" applyAlignment="1" applyProtection="1">
      <alignment horizontal="left" vertical="center" shrinkToFit="1"/>
      <protection locked="0"/>
    </xf>
    <xf numFmtId="0" fontId="11" fillId="4" borderId="49" xfId="1" applyFill="1" applyBorder="1" applyAlignment="1" applyProtection="1">
      <alignment horizontal="left" vertical="center" shrinkToFit="1"/>
      <protection locked="0"/>
    </xf>
    <xf numFmtId="0" fontId="11" fillId="4" borderId="53" xfId="1" applyFill="1" applyBorder="1" applyAlignment="1" applyProtection="1">
      <alignment horizontal="left" vertical="center" shrinkToFit="1"/>
      <protection locked="0"/>
    </xf>
    <xf numFmtId="0" fontId="19" fillId="0" borderId="51" xfId="1" applyFont="1" applyBorder="1" applyAlignment="1" applyProtection="1">
      <alignment horizontal="left" vertical="center" wrapText="1"/>
    </xf>
    <xf numFmtId="0" fontId="19" fillId="0" borderId="47" xfId="1" applyFont="1" applyBorder="1" applyAlignment="1" applyProtection="1">
      <alignment horizontal="left" vertical="center" wrapText="1"/>
    </xf>
    <xf numFmtId="0" fontId="19" fillId="0" borderId="11" xfId="1" applyFont="1" applyBorder="1" applyAlignment="1" applyProtection="1">
      <alignment horizontal="left" vertical="center" wrapText="1"/>
    </xf>
    <xf numFmtId="0" fontId="18" fillId="0" borderId="26" xfId="1" applyFont="1" applyBorder="1" applyAlignment="1" applyProtection="1">
      <alignment horizontal="center" vertical="center"/>
    </xf>
    <xf numFmtId="0" fontId="18" fillId="0" borderId="27" xfId="1" applyFont="1" applyBorder="1" applyAlignment="1" applyProtection="1">
      <alignment horizontal="center" vertical="center"/>
    </xf>
    <xf numFmtId="0" fontId="18" fillId="0" borderId="52" xfId="1" applyFont="1" applyBorder="1" applyAlignment="1" applyProtection="1">
      <alignment horizontal="center" vertical="center"/>
    </xf>
    <xf numFmtId="0" fontId="24" fillId="0" borderId="10" xfId="1" applyFont="1" applyBorder="1" applyAlignment="1" applyProtection="1">
      <alignment horizontal="left" vertical="center" wrapText="1"/>
    </xf>
    <xf numFmtId="0" fontId="24" fillId="0" borderId="47" xfId="1" applyFont="1" applyBorder="1" applyAlignment="1" applyProtection="1">
      <alignment horizontal="left" vertical="center" wrapText="1"/>
    </xf>
    <xf numFmtId="0" fontId="24" fillId="0" borderId="11" xfId="1" applyFont="1" applyBorder="1" applyAlignment="1" applyProtection="1">
      <alignment horizontal="left" vertical="center" wrapText="1"/>
    </xf>
    <xf numFmtId="0" fontId="9" fillId="0" borderId="26" xfId="1" applyFont="1" applyBorder="1" applyAlignment="1">
      <alignment horizontal="center" vertical="center"/>
    </xf>
    <xf numFmtId="0" fontId="9" fillId="0" borderId="52" xfId="1" applyFont="1" applyBorder="1" applyAlignment="1">
      <alignment horizontal="center" vertical="center"/>
    </xf>
    <xf numFmtId="0" fontId="9" fillId="0" borderId="60" xfId="1" applyFont="1" applyBorder="1" applyAlignment="1">
      <alignment horizontal="center" vertical="center"/>
    </xf>
    <xf numFmtId="0" fontId="9" fillId="0" borderId="83" xfId="1" applyFont="1" applyBorder="1" applyAlignment="1">
      <alignment horizontal="center" vertical="center"/>
    </xf>
    <xf numFmtId="0" fontId="9" fillId="0" borderId="31" xfId="1" applyFont="1" applyBorder="1" applyProtection="1">
      <alignment vertical="center"/>
    </xf>
    <xf numFmtId="0" fontId="9" fillId="0" borderId="73" xfId="1" applyFont="1" applyBorder="1" applyProtection="1">
      <alignment vertical="center"/>
    </xf>
    <xf numFmtId="0" fontId="9" fillId="0" borderId="72" xfId="1" applyFont="1" applyBorder="1" applyProtection="1">
      <alignment vertical="center"/>
    </xf>
    <xf numFmtId="0" fontId="18" fillId="0" borderId="20" xfId="1" applyFont="1" applyBorder="1" applyAlignment="1">
      <alignment vertical="center" shrinkToFit="1"/>
    </xf>
    <xf numFmtId="0" fontId="18" fillId="0" borderId="21" xfId="1" applyFont="1" applyBorder="1" applyAlignment="1">
      <alignment vertical="center" shrinkToFit="1"/>
    </xf>
    <xf numFmtId="0" fontId="18" fillId="0" borderId="69" xfId="1" applyFont="1" applyBorder="1" applyAlignment="1">
      <alignment vertical="center" shrinkToFit="1"/>
    </xf>
    <xf numFmtId="0" fontId="9" fillId="0" borderId="26" xfId="1" applyFont="1" applyBorder="1" applyAlignment="1">
      <alignment horizontal="center" vertical="center" justifyLastLine="1"/>
    </xf>
    <xf numFmtId="0" fontId="9" fillId="0" borderId="52" xfId="1" applyFont="1" applyBorder="1" applyAlignment="1">
      <alignment horizontal="center" vertical="center" justifyLastLine="1"/>
    </xf>
    <xf numFmtId="0" fontId="9" fillId="0" borderId="60" xfId="1" applyFont="1" applyBorder="1" applyAlignment="1" applyProtection="1">
      <alignment horizontal="center" vertical="center" shrinkToFit="1"/>
    </xf>
    <xf numFmtId="0" fontId="9" fillId="0" borderId="27" xfId="1" applyFont="1" applyBorder="1" applyAlignment="1" applyProtection="1">
      <alignment horizontal="center" vertical="center" shrinkToFit="1"/>
    </xf>
    <xf numFmtId="0" fontId="9" fillId="0" borderId="28" xfId="1" applyFont="1" applyBorder="1" applyAlignment="1" applyProtection="1">
      <alignment horizontal="center" vertical="center" shrinkToFit="1"/>
    </xf>
    <xf numFmtId="0" fontId="9" fillId="0" borderId="40" xfId="1" applyFont="1" applyBorder="1" applyAlignment="1" applyProtection="1">
      <alignment horizontal="center" wrapText="1"/>
    </xf>
    <xf numFmtId="0" fontId="9" fillId="0" borderId="0" xfId="1" applyFont="1" applyAlignment="1" applyProtection="1">
      <alignment horizontal="center" wrapText="1"/>
    </xf>
    <xf numFmtId="181" fontId="16" fillId="4" borderId="0" xfId="1" applyNumberFormat="1" applyFont="1" applyFill="1" applyAlignment="1" applyProtection="1">
      <alignment horizontal="right"/>
      <protection locked="0"/>
    </xf>
    <xf numFmtId="181" fontId="16" fillId="4" borderId="8" xfId="1" applyNumberFormat="1" applyFont="1" applyFill="1" applyBorder="1" applyAlignment="1" applyProtection="1">
      <alignment horizontal="right"/>
      <protection locked="0"/>
    </xf>
    <xf numFmtId="181" fontId="16" fillId="4" borderId="58" xfId="1" applyNumberFormat="1" applyFont="1" applyFill="1" applyBorder="1" applyAlignment="1" applyProtection="1">
      <alignment horizontal="right"/>
      <protection locked="0"/>
    </xf>
    <xf numFmtId="181" fontId="16" fillId="4" borderId="57" xfId="1" applyNumberFormat="1" applyFont="1" applyFill="1" applyBorder="1" applyAlignment="1" applyProtection="1">
      <alignment horizontal="right"/>
      <protection locked="0"/>
    </xf>
    <xf numFmtId="0" fontId="9" fillId="0" borderId="1" xfId="1" applyFont="1" applyBorder="1" applyAlignment="1" applyProtection="1">
      <alignment horizontal="center" vertical="center"/>
    </xf>
    <xf numFmtId="0" fontId="11" fillId="4" borderId="10" xfId="1" applyFill="1" applyBorder="1" applyAlignment="1" applyProtection="1">
      <alignment horizontal="left" vertical="center" shrinkToFit="1"/>
      <protection locked="0"/>
    </xf>
    <xf numFmtId="0" fontId="11" fillId="4" borderId="47" xfId="1" applyFill="1" applyBorder="1" applyAlignment="1" applyProtection="1">
      <alignment horizontal="left" vertical="center" shrinkToFit="1"/>
      <protection locked="0"/>
    </xf>
    <xf numFmtId="0" fontId="11" fillId="4" borderId="30" xfId="1" applyFill="1" applyBorder="1" applyAlignment="1" applyProtection="1">
      <alignment horizontal="left" vertical="center" shrinkToFit="1"/>
      <protection locked="0"/>
    </xf>
    <xf numFmtId="0" fontId="23" fillId="0" borderId="10" xfId="1" applyFont="1" applyBorder="1" applyAlignment="1" applyProtection="1">
      <alignment horizontal="left" vertical="center" shrinkToFit="1"/>
    </xf>
    <xf numFmtId="0" fontId="23" fillId="0" borderId="47" xfId="1" applyFont="1" applyBorder="1" applyAlignment="1" applyProtection="1">
      <alignment horizontal="left" vertical="center" shrinkToFit="1"/>
    </xf>
    <xf numFmtId="0" fontId="23" fillId="0" borderId="11" xfId="1" applyFont="1" applyBorder="1" applyAlignment="1" applyProtection="1">
      <alignment horizontal="left" vertical="center" shrinkToFit="1"/>
    </xf>
    <xf numFmtId="0" fontId="9" fillId="0" borderId="0" xfId="1" applyFont="1" applyAlignment="1">
      <alignment horizontal="left" vertical="center" wrapText="1"/>
    </xf>
    <xf numFmtId="0" fontId="9" fillId="0" borderId="8" xfId="1" applyFont="1" applyBorder="1" applyAlignment="1">
      <alignment horizontal="left" vertical="center" wrapText="1"/>
    </xf>
    <xf numFmtId="0" fontId="9" fillId="0" borderId="6" xfId="1" applyFont="1" applyBorder="1" applyAlignment="1">
      <alignment horizontal="left" vertical="center" wrapText="1"/>
    </xf>
    <xf numFmtId="0" fontId="9" fillId="0" borderId="7" xfId="1" applyFont="1" applyBorder="1" applyAlignment="1">
      <alignment horizontal="left" vertical="center" wrapText="1"/>
    </xf>
    <xf numFmtId="0" fontId="9" fillId="0" borderId="10" xfId="1" applyFont="1" applyBorder="1" applyAlignment="1">
      <alignment horizontal="center" vertical="center"/>
    </xf>
    <xf numFmtId="0" fontId="9" fillId="0" borderId="11" xfId="1" applyFont="1" applyBorder="1" applyAlignment="1">
      <alignment horizontal="center" vertical="center"/>
    </xf>
    <xf numFmtId="0" fontId="9" fillId="0" borderId="88" xfId="1" applyFont="1" applyBorder="1" applyAlignment="1">
      <alignment horizontal="center" vertical="center"/>
    </xf>
    <xf numFmtId="0" fontId="23" fillId="0" borderId="2" xfId="1" applyFont="1" applyBorder="1" applyAlignment="1" applyProtection="1">
      <alignment vertical="center" wrapText="1"/>
    </xf>
    <xf numFmtId="0" fontId="23" fillId="0" borderId="3" xfId="1" applyFont="1" applyBorder="1" applyAlignment="1" applyProtection="1">
      <alignment vertical="center" wrapText="1"/>
    </xf>
    <xf numFmtId="0" fontId="23" fillId="0" borderId="4" xfId="1" applyFont="1" applyBorder="1" applyAlignment="1" applyProtection="1">
      <alignment vertical="center" wrapText="1"/>
    </xf>
    <xf numFmtId="0" fontId="23" fillId="0" borderId="5" xfId="1" applyFont="1" applyBorder="1" applyAlignment="1" applyProtection="1">
      <alignment vertical="center" wrapText="1"/>
    </xf>
    <xf numFmtId="0" fontId="23" fillId="0" borderId="6" xfId="1" applyFont="1" applyBorder="1" applyAlignment="1" applyProtection="1">
      <alignment vertical="center" wrapText="1"/>
    </xf>
    <xf numFmtId="0" fontId="23" fillId="0" borderId="7" xfId="1" applyFont="1" applyBorder="1" applyAlignment="1" applyProtection="1">
      <alignment vertical="center" wrapText="1"/>
    </xf>
    <xf numFmtId="0" fontId="9" fillId="4" borderId="76" xfId="1" applyFont="1" applyFill="1" applyBorder="1" applyAlignment="1" applyProtection="1">
      <alignment horizontal="center" vertical="center"/>
      <protection locked="0"/>
    </xf>
    <xf numFmtId="0" fontId="9" fillId="4" borderId="71" xfId="1" applyFont="1" applyFill="1" applyBorder="1" applyAlignment="1" applyProtection="1">
      <alignment horizontal="center" vertical="center"/>
      <protection locked="0"/>
    </xf>
    <xf numFmtId="0" fontId="9" fillId="4" borderId="77" xfId="1" applyFont="1" applyFill="1" applyBorder="1" applyAlignment="1" applyProtection="1">
      <alignment horizontal="center" vertical="center"/>
      <protection locked="0"/>
    </xf>
    <xf numFmtId="0" fontId="9" fillId="4" borderId="70" xfId="1" applyFont="1" applyFill="1" applyBorder="1" applyAlignment="1" applyProtection="1">
      <alignment horizontal="center" vertical="center"/>
      <protection locked="0"/>
    </xf>
    <xf numFmtId="0" fontId="9" fillId="5" borderId="76" xfId="1" applyFont="1" applyFill="1" applyBorder="1" applyAlignment="1" applyProtection="1">
      <alignment horizontal="center" vertical="center"/>
      <protection locked="0"/>
    </xf>
    <xf numFmtId="0" fontId="9" fillId="5" borderId="71" xfId="1" applyFont="1" applyFill="1" applyBorder="1" applyAlignment="1" applyProtection="1">
      <alignment horizontal="center" vertical="center"/>
      <protection locked="0"/>
    </xf>
    <xf numFmtId="0" fontId="9" fillId="5" borderId="77" xfId="1" applyFont="1" applyFill="1" applyBorder="1" applyAlignment="1" applyProtection="1">
      <alignment horizontal="center" vertical="center"/>
      <protection locked="0"/>
    </xf>
    <xf numFmtId="0" fontId="9" fillId="5" borderId="70" xfId="1" applyFont="1" applyFill="1" applyBorder="1" applyAlignment="1" applyProtection="1">
      <alignment horizontal="center" vertical="center"/>
      <protection locked="0"/>
    </xf>
    <xf numFmtId="0" fontId="9" fillId="0" borderId="10" xfId="1" applyFont="1" applyBorder="1" applyAlignment="1">
      <alignment vertical="center" shrinkToFit="1"/>
    </xf>
    <xf numFmtId="0" fontId="9" fillId="0" borderId="47" xfId="1" applyFont="1" applyBorder="1" applyAlignment="1">
      <alignment vertical="center" shrinkToFit="1"/>
    </xf>
    <xf numFmtId="0" fontId="9" fillId="0" borderId="11" xfId="1" applyFont="1" applyBorder="1" applyAlignment="1">
      <alignment vertical="center" shrinkToFit="1"/>
    </xf>
    <xf numFmtId="0" fontId="31" fillId="0" borderId="0" xfId="1" applyFont="1" applyAlignment="1" applyProtection="1">
      <alignment horizontal="center" vertical="center"/>
    </xf>
    <xf numFmtId="0" fontId="30" fillId="0" borderId="0" xfId="1" applyFont="1" applyAlignment="1" applyProtection="1">
      <alignment horizontal="center" vertical="center" wrapText="1"/>
    </xf>
    <xf numFmtId="0" fontId="9" fillId="0" borderId="10" xfId="1" applyFont="1" applyBorder="1" applyAlignment="1" applyProtection="1">
      <alignment horizontal="distributed" vertical="center" justifyLastLine="1"/>
    </xf>
    <xf numFmtId="0" fontId="9" fillId="0" borderId="11" xfId="1" applyFont="1" applyBorder="1" applyAlignment="1" applyProtection="1">
      <alignment horizontal="distributed" vertical="center" justifyLastLine="1"/>
    </xf>
    <xf numFmtId="0" fontId="9" fillId="0" borderId="0" xfId="1" applyFont="1" applyAlignment="1" applyProtection="1">
      <alignment horizontal="left" vertical="center" wrapText="1" indent="1"/>
    </xf>
    <xf numFmtId="0" fontId="9" fillId="0" borderId="97" xfId="1" applyFont="1" applyBorder="1" applyAlignment="1" applyProtection="1">
      <alignment horizontal="distributed" vertical="center" justifyLastLine="1"/>
    </xf>
    <xf numFmtId="0" fontId="9" fillId="0" borderId="96" xfId="1" applyFont="1" applyBorder="1" applyAlignment="1" applyProtection="1">
      <alignment horizontal="distributed" vertical="center" justifyLastLine="1"/>
    </xf>
    <xf numFmtId="0" fontId="27" fillId="6" borderId="95" xfId="1" applyFont="1" applyFill="1" applyBorder="1" applyAlignment="1" applyProtection="1">
      <alignment horizontal="center" vertical="center" wrapText="1"/>
      <protection locked="0"/>
    </xf>
    <xf numFmtId="0" fontId="27" fillId="6" borderId="94" xfId="1" applyFont="1" applyFill="1" applyBorder="1" applyAlignment="1" applyProtection="1">
      <alignment horizontal="center" vertical="center" wrapText="1"/>
      <protection locked="0"/>
    </xf>
    <xf numFmtId="0" fontId="27" fillId="6" borderId="93" xfId="1" applyFont="1" applyFill="1" applyBorder="1" applyAlignment="1" applyProtection="1">
      <alignment horizontal="center" vertical="center" wrapText="1"/>
      <protection locked="0"/>
    </xf>
    <xf numFmtId="0" fontId="26" fillId="0" borderId="0" xfId="1" applyFont="1" applyAlignment="1" applyProtection="1">
      <alignment horizontal="left" vertical="center" wrapText="1"/>
    </xf>
    <xf numFmtId="0" fontId="26" fillId="0" borderId="84" xfId="1" applyFont="1" applyBorder="1" applyAlignment="1" applyProtection="1">
      <alignment horizontal="left" vertical="center" wrapText="1"/>
    </xf>
    <xf numFmtId="0" fontId="9" fillId="0" borderId="0" xfId="1" applyFont="1" applyAlignment="1" applyProtection="1">
      <alignment horizontal="left" vertical="center" wrapText="1"/>
    </xf>
    <xf numFmtId="0" fontId="9" fillId="0" borderId="8" xfId="1" applyFont="1" applyBorder="1" applyAlignment="1" applyProtection="1">
      <alignment horizontal="left" vertical="center" wrapText="1"/>
    </xf>
    <xf numFmtId="0" fontId="9" fillId="0" borderId="6" xfId="1" applyFont="1" applyBorder="1" applyAlignment="1" applyProtection="1">
      <alignment horizontal="left" vertical="center" wrapText="1"/>
    </xf>
    <xf numFmtId="0" fontId="9" fillId="0" borderId="7" xfId="1" applyFont="1" applyBorder="1" applyAlignment="1" applyProtection="1">
      <alignment horizontal="left" vertical="center" wrapText="1"/>
    </xf>
    <xf numFmtId="0" fontId="9" fillId="0" borderId="10" xfId="1" applyFont="1" applyBorder="1" applyAlignment="1" applyProtection="1">
      <alignment horizontal="center" vertical="center"/>
    </xf>
    <xf numFmtId="0" fontId="9" fillId="0" borderId="11" xfId="1" applyFont="1" applyBorder="1" applyAlignment="1" applyProtection="1">
      <alignment horizontal="center" vertical="center"/>
    </xf>
    <xf numFmtId="0" fontId="9" fillId="0" borderId="91" xfId="1" applyFont="1" applyBorder="1" applyAlignment="1" applyProtection="1">
      <alignment horizontal="distributed" vertical="center" justifyLastLine="1"/>
    </xf>
    <xf numFmtId="0" fontId="27" fillId="6" borderId="10" xfId="1" applyFont="1" applyFill="1" applyBorder="1" applyAlignment="1" applyProtection="1">
      <alignment horizontal="center" vertical="center"/>
      <protection locked="0"/>
    </xf>
    <xf numFmtId="0" fontId="27" fillId="6" borderId="47" xfId="1" applyFont="1" applyFill="1" applyBorder="1" applyAlignment="1" applyProtection="1">
      <alignment horizontal="center" vertical="center"/>
      <protection locked="0"/>
    </xf>
    <xf numFmtId="0" fontId="27" fillId="6" borderId="88" xfId="1" applyFont="1" applyFill="1" applyBorder="1" applyAlignment="1" applyProtection="1">
      <alignment horizontal="center" vertical="center"/>
      <protection locked="0"/>
    </xf>
    <xf numFmtId="0" fontId="27" fillId="0" borderId="47" xfId="1" applyFont="1" applyBorder="1" applyAlignment="1" applyProtection="1">
      <alignment horizontal="center" vertical="center"/>
      <protection locked="0"/>
    </xf>
    <xf numFmtId="0" fontId="9" fillId="0" borderId="92" xfId="1" applyFont="1" applyBorder="1" applyAlignment="1" applyProtection="1">
      <alignment horizontal="distributed" vertical="center" justifyLastLine="1"/>
    </xf>
    <xf numFmtId="0" fontId="9" fillId="0" borderId="48" xfId="1" applyFont="1" applyBorder="1" applyAlignment="1" applyProtection="1">
      <alignment horizontal="distributed" vertical="center" justifyLastLine="1"/>
    </xf>
    <xf numFmtId="0" fontId="9" fillId="0" borderId="98" xfId="1" applyFont="1" applyBorder="1" applyAlignment="1" applyProtection="1">
      <alignment horizontal="center" vertical="center" justifyLastLine="1"/>
    </xf>
    <xf numFmtId="0" fontId="9" fillId="0" borderId="52" xfId="1" applyFont="1" applyBorder="1" applyAlignment="1" applyProtection="1">
      <alignment horizontal="center" vertical="center" justifyLastLine="1"/>
    </xf>
    <xf numFmtId="0" fontId="26" fillId="0" borderId="9" xfId="1" applyFont="1" applyBorder="1" applyAlignment="1" applyProtection="1">
      <alignment horizontal="left" vertical="center" wrapText="1"/>
    </xf>
    <xf numFmtId="0" fontId="9" fillId="0" borderId="88" xfId="1" applyFont="1" applyBorder="1" applyAlignment="1" applyProtection="1">
      <alignment horizontal="center" vertical="center"/>
    </xf>
    <xf numFmtId="0" fontId="39" fillId="4" borderId="10" xfId="2" applyFont="1" applyFill="1" applyBorder="1" applyAlignment="1" applyProtection="1">
      <alignment horizontal="center" vertical="center" wrapText="1"/>
      <protection locked="0"/>
    </xf>
    <xf numFmtId="0" fontId="39" fillId="4" borderId="47" xfId="2" applyFont="1" applyFill="1" applyBorder="1" applyAlignment="1" applyProtection="1">
      <alignment horizontal="center" vertical="center" wrapText="1"/>
      <protection locked="0"/>
    </xf>
    <xf numFmtId="0" fontId="39" fillId="4" borderId="11" xfId="2" applyFont="1" applyFill="1" applyBorder="1" applyAlignment="1" applyProtection="1">
      <alignment horizontal="center" vertical="center" wrapText="1"/>
      <protection locked="0"/>
    </xf>
    <xf numFmtId="0" fontId="39" fillId="0" borderId="99" xfId="2" applyFont="1" applyBorder="1" applyAlignment="1">
      <alignment horizontal="center" vertical="center"/>
    </xf>
    <xf numFmtId="0" fontId="39" fillId="0" borderId="100" xfId="2" applyFont="1" applyBorder="1" applyAlignment="1">
      <alignment horizontal="center" vertical="center"/>
    </xf>
    <xf numFmtId="0" fontId="39" fillId="0" borderId="2" xfId="2" applyFont="1" applyBorder="1" applyAlignment="1">
      <alignment horizontal="center" vertical="center"/>
    </xf>
    <xf numFmtId="0" fontId="39" fillId="0" borderId="5" xfId="2" applyFont="1" applyBorder="1" applyAlignment="1">
      <alignment horizontal="center" vertical="center"/>
    </xf>
    <xf numFmtId="0" fontId="44" fillId="4" borderId="2" xfId="2" applyFont="1" applyFill="1" applyBorder="1" applyAlignment="1" applyProtection="1">
      <alignment horizontal="center" vertical="center"/>
      <protection locked="0"/>
    </xf>
    <xf numFmtId="0" fontId="44" fillId="4" borderId="3" xfId="2" applyFont="1" applyFill="1" applyBorder="1" applyAlignment="1" applyProtection="1">
      <alignment horizontal="center" vertical="center"/>
      <protection locked="0"/>
    </xf>
    <xf numFmtId="0" fontId="44" fillId="4" borderId="5" xfId="2" applyFont="1" applyFill="1" applyBorder="1" applyAlignment="1" applyProtection="1">
      <alignment horizontal="center" vertical="center"/>
      <protection locked="0"/>
    </xf>
    <xf numFmtId="0" fontId="44" fillId="4" borderId="6" xfId="2" applyFont="1" applyFill="1" applyBorder="1" applyAlignment="1" applyProtection="1">
      <alignment horizontal="center" vertical="center"/>
      <protection locked="0"/>
    </xf>
    <xf numFmtId="0" fontId="39" fillId="0" borderId="3" xfId="2" applyFont="1" applyBorder="1" applyAlignment="1">
      <alignment vertical="center" wrapText="1"/>
    </xf>
    <xf numFmtId="0" fontId="39" fillId="0" borderId="4" xfId="2" applyFont="1" applyBorder="1" applyAlignment="1">
      <alignment vertical="center" wrapText="1"/>
    </xf>
    <xf numFmtId="0" fontId="39" fillId="4" borderId="6" xfId="2" applyFont="1" applyFill="1" applyBorder="1" applyAlignment="1" applyProtection="1">
      <alignment horizontal="center" vertical="center" wrapText="1"/>
      <protection locked="0"/>
    </xf>
    <xf numFmtId="0" fontId="39" fillId="4" borderId="7" xfId="2" applyFont="1" applyFill="1" applyBorder="1" applyAlignment="1" applyProtection="1">
      <alignment horizontal="center" vertical="center" wrapText="1"/>
      <protection locked="0"/>
    </xf>
    <xf numFmtId="0" fontId="39" fillId="0" borderId="10" xfId="2" applyFont="1" applyBorder="1" applyAlignment="1">
      <alignment horizontal="right" vertical="center"/>
    </xf>
    <xf numFmtId="0" fontId="39" fillId="0" borderId="47" xfId="2" applyFont="1" applyBorder="1" applyAlignment="1">
      <alignment horizontal="right" vertical="center"/>
    </xf>
    <xf numFmtId="0" fontId="45" fillId="0" borderId="0" xfId="1" applyFont="1" applyAlignment="1">
      <alignment horizontal="left" vertical="top" wrapText="1"/>
    </xf>
    <xf numFmtId="0" fontId="39" fillId="0" borderId="1" xfId="2" applyFont="1" applyBorder="1" applyAlignment="1">
      <alignment horizontal="center" vertical="center"/>
    </xf>
    <xf numFmtId="0" fontId="39" fillId="0" borderId="10" xfId="2" applyFont="1" applyBorder="1" applyAlignment="1">
      <alignment horizontal="center" vertical="center"/>
    </xf>
    <xf numFmtId="0" fontId="39" fillId="0" borderId="47" xfId="2" applyFont="1" applyBorder="1" applyAlignment="1">
      <alignment horizontal="center" vertical="center"/>
    </xf>
    <xf numFmtId="0" fontId="39" fillId="0" borderId="11" xfId="2" applyFont="1" applyBorder="1" applyAlignment="1">
      <alignment horizontal="center" vertical="center"/>
    </xf>
    <xf numFmtId="0" fontId="38" fillId="0" borderId="0" xfId="2" applyFont="1" applyAlignment="1">
      <alignment horizontal="center" vertical="center" justifyLastLine="1"/>
    </xf>
    <xf numFmtId="0" fontId="41" fillId="2" borderId="10" xfId="1" applyFont="1" applyFill="1" applyBorder="1" applyAlignment="1" applyProtection="1">
      <alignment horizontal="left" vertical="center" indent="1" shrinkToFit="1"/>
      <protection locked="0"/>
    </xf>
    <xf numFmtId="0" fontId="41" fillId="2" borderId="47" xfId="1" applyFont="1" applyFill="1" applyBorder="1" applyAlignment="1" applyProtection="1">
      <alignment horizontal="left" vertical="center" indent="1" shrinkToFit="1"/>
      <protection locked="0"/>
    </xf>
    <xf numFmtId="0" fontId="42" fillId="6" borderId="10" xfId="1" applyFont="1" applyFill="1" applyBorder="1" applyAlignment="1" applyProtection="1">
      <alignment horizontal="left" vertical="center" indent="1" shrinkToFit="1"/>
      <protection locked="0"/>
    </xf>
    <xf numFmtId="0" fontId="42" fillId="6" borderId="47" xfId="1" applyFont="1" applyFill="1" applyBorder="1" applyAlignment="1" applyProtection="1">
      <alignment horizontal="left" vertical="center" indent="1" shrinkToFit="1"/>
      <protection locked="0"/>
    </xf>
    <xf numFmtId="0" fontId="42" fillId="6" borderId="11" xfId="1" applyFont="1" applyFill="1" applyBorder="1" applyAlignment="1" applyProtection="1">
      <alignment horizontal="left" vertical="center" indent="1" shrinkToFit="1"/>
      <protection locked="0"/>
    </xf>
    <xf numFmtId="0" fontId="39" fillId="0" borderId="99" xfId="2" applyFont="1" applyBorder="1" applyAlignment="1">
      <alignment horizontal="left" vertical="center"/>
    </xf>
    <xf numFmtId="0" fontId="39" fillId="0" borderId="100" xfId="2" applyFont="1" applyBorder="1" applyAlignment="1">
      <alignment horizontal="left" vertical="center"/>
    </xf>
    <xf numFmtId="0" fontId="44" fillId="4" borderId="4" xfId="2" applyFont="1" applyFill="1" applyBorder="1" applyAlignment="1" applyProtection="1">
      <alignment horizontal="center" vertical="center"/>
      <protection locked="0"/>
    </xf>
    <xf numFmtId="0" fontId="44" fillId="4" borderId="7" xfId="2" applyFont="1" applyFill="1" applyBorder="1" applyAlignment="1" applyProtection="1">
      <alignment horizontal="center" vertical="center"/>
      <protection locked="0"/>
    </xf>
    <xf numFmtId="0" fontId="41" fillId="2" borderId="10" xfId="1" applyFont="1" applyFill="1" applyBorder="1" applyAlignment="1" applyProtection="1">
      <alignment horizontal="center" vertical="center" shrinkToFit="1"/>
      <protection locked="0"/>
    </xf>
    <xf numFmtId="0" fontId="41" fillId="2" borderId="47" xfId="1" applyFont="1" applyFill="1" applyBorder="1" applyAlignment="1" applyProtection="1">
      <alignment horizontal="center" vertical="center" shrinkToFit="1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6" fillId="0" borderId="10" xfId="0" applyFont="1" applyBorder="1" applyAlignment="1" applyProtection="1">
      <alignment horizontal="center" vertical="center"/>
      <protection locked="0"/>
    </xf>
    <xf numFmtId="0" fontId="6" fillId="0" borderId="11" xfId="0" applyFont="1" applyBorder="1" applyAlignment="1" applyProtection="1">
      <alignment horizontal="center" vertical="center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vertical="center"/>
      <protection locked="0"/>
    </xf>
    <xf numFmtId="0" fontId="3" fillId="0" borderId="4" xfId="0" applyFont="1" applyBorder="1" applyAlignment="1" applyProtection="1">
      <alignment horizontal="left" vertical="center"/>
      <protection locked="0"/>
    </xf>
    <xf numFmtId="0" fontId="3" fillId="7" borderId="1" xfId="0" applyFont="1" applyFill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22" xfId="0" applyFont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left" vertical="center"/>
      <protection locked="0"/>
    </xf>
    <xf numFmtId="0" fontId="3" fillId="7" borderId="2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0" fontId="3" fillId="7" borderId="5" xfId="0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" fillId="8" borderId="4" xfId="0" applyFont="1" applyFill="1" applyBorder="1" applyAlignment="1">
      <alignment horizontal="center" vertical="center"/>
    </xf>
    <xf numFmtId="0" fontId="3" fillId="8" borderId="5" xfId="0" applyFont="1" applyFill="1" applyBorder="1" applyAlignment="1">
      <alignment horizontal="center" vertical="center"/>
    </xf>
    <xf numFmtId="0" fontId="3" fillId="8" borderId="7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48" fillId="0" borderId="2" xfId="0" applyFont="1" applyBorder="1" applyAlignment="1">
      <alignment horizontal="center" vertical="center" wrapText="1"/>
    </xf>
    <xf numFmtId="0" fontId="48" fillId="0" borderId="3" xfId="0" applyFont="1" applyBorder="1" applyAlignment="1">
      <alignment horizontal="center" vertical="center" wrapText="1"/>
    </xf>
    <xf numFmtId="0" fontId="48" fillId="0" borderId="4" xfId="0" applyFont="1" applyBorder="1" applyAlignment="1">
      <alignment horizontal="center" vertical="center" wrapText="1"/>
    </xf>
    <xf numFmtId="0" fontId="48" fillId="0" borderId="9" xfId="0" applyFont="1" applyBorder="1" applyAlignment="1">
      <alignment horizontal="center" vertical="center" wrapText="1"/>
    </xf>
    <xf numFmtId="0" fontId="48" fillId="0" borderId="0" xfId="0" applyFont="1" applyAlignment="1">
      <alignment horizontal="center" vertical="center" wrapText="1"/>
    </xf>
    <xf numFmtId="0" fontId="48" fillId="0" borderId="8" xfId="0" applyFont="1" applyBorder="1" applyAlignment="1">
      <alignment horizontal="center" vertical="center" wrapText="1"/>
    </xf>
    <xf numFmtId="0" fontId="48" fillId="0" borderId="5" xfId="0" applyFont="1" applyBorder="1" applyAlignment="1">
      <alignment horizontal="center" vertical="center" wrapText="1"/>
    </xf>
    <xf numFmtId="0" fontId="48" fillId="0" borderId="6" xfId="0" applyFont="1" applyBorder="1" applyAlignment="1">
      <alignment horizontal="center" vertical="center" wrapText="1"/>
    </xf>
    <xf numFmtId="0" fontId="48" fillId="0" borderId="7" xfId="0" applyFont="1" applyBorder="1" applyAlignment="1">
      <alignment horizontal="center" vertical="center" wrapText="1"/>
    </xf>
    <xf numFmtId="0" fontId="3" fillId="0" borderId="10" xfId="0" applyFont="1" applyBorder="1" applyAlignment="1" applyProtection="1">
      <alignment horizontal="left" vertical="center"/>
      <protection locked="0"/>
    </xf>
    <xf numFmtId="0" fontId="3" fillId="0" borderId="47" xfId="0" applyFont="1" applyBorder="1" applyAlignment="1" applyProtection="1">
      <alignment horizontal="left" vertical="center"/>
      <protection locked="0"/>
    </xf>
    <xf numFmtId="0" fontId="3" fillId="0" borderId="11" xfId="0" applyFont="1" applyBorder="1" applyAlignment="1" applyProtection="1">
      <alignment horizontal="left" vertical="center"/>
      <protection locked="0"/>
    </xf>
    <xf numFmtId="49" fontId="27" fillId="6" borderId="47" xfId="1" applyNumberFormat="1" applyFont="1" applyFill="1" applyBorder="1" applyAlignment="1" applyProtection="1">
      <alignment horizontal="left" vertical="center" shrinkToFit="1"/>
      <protection locked="0"/>
    </xf>
    <xf numFmtId="0" fontId="38" fillId="0" borderId="0" xfId="2" applyFont="1" applyAlignment="1">
      <alignment vertical="center" justifyLastLine="1"/>
    </xf>
    <xf numFmtId="0" fontId="39" fillId="0" borderId="0" xfId="2" applyFont="1" applyBorder="1" applyAlignment="1">
      <alignment horizontal="center" vertical="center" shrinkToFit="1"/>
    </xf>
    <xf numFmtId="0" fontId="40" fillId="0" borderId="4" xfId="2" applyFont="1" applyBorder="1" applyAlignment="1">
      <alignment horizontal="center" vertical="center" wrapText="1"/>
    </xf>
    <xf numFmtId="0" fontId="40" fillId="0" borderId="99" xfId="2" applyFont="1" applyBorder="1" applyAlignment="1">
      <alignment horizontal="center" vertical="center" wrapText="1"/>
    </xf>
    <xf numFmtId="0" fontId="49" fillId="0" borderId="1" xfId="2" applyFont="1" applyBorder="1" applyAlignment="1">
      <alignment horizontal="center" vertical="center" wrapText="1" shrinkToFit="1"/>
    </xf>
  </cellXfs>
  <cellStyles count="3">
    <cellStyle name="標準" xfId="0" builtinId="0"/>
    <cellStyle name="標準 2" xfId="1" xr:uid="{9035943D-D5EC-4B57-AD00-BA64771376E6}"/>
    <cellStyle name="標準_健康状態調査票(案)" xfId="2" xr:uid="{2C2DCB73-B137-4B06-9CF0-60E7C237EB87}"/>
  </cellStyles>
  <dxfs count="18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</font>
    </dxf>
    <dxf>
      <font>
        <b/>
        <i val="0"/>
      </font>
    </dxf>
    <dxf>
      <font>
        <color theme="0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110368</xdr:colOff>
      <xdr:row>40</xdr:row>
      <xdr:rowOff>20821</xdr:rowOff>
    </xdr:from>
    <xdr:to>
      <xdr:col>17</xdr:col>
      <xdr:colOff>444500</xdr:colOff>
      <xdr:row>45</xdr:row>
      <xdr:rowOff>0</xdr:rowOff>
    </xdr:to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4377568" y="5748521"/>
          <a:ext cx="5134732" cy="677679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注１）体験活動費対象研修は、カッター研修、野外炊事研修、カヌー研修、水泳研修です。 </a:t>
          </a:r>
          <a:br>
            <a:rPr kumimoji="1" lang="en-US" altLang="ja-JP" sz="11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</a:br>
          <a:r>
            <a:rPr kumimoji="1" lang="en-US" altLang="ja-JP" sz="11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        </a:t>
          </a:r>
          <a:r>
            <a:rPr kumimoji="1" lang="ja-JP" altLang="en-US" sz="11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上記</a:t>
          </a:r>
          <a:r>
            <a:rPr kumimoji="1" lang="ja-JP" altLang="en-US" sz="11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研修のいずれかを実施する場合で、「施設使用料」「体験活動費」請求書の分割</a:t>
          </a:r>
          <a:br>
            <a:rPr kumimoji="1" lang="en-US" altLang="ja-JP" sz="11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</a:br>
          <a:r>
            <a:rPr kumimoji="1" lang="ja-JP" altLang="en-US" sz="11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　  を希望する場合は、「はい」に〇をしてください。いずれも実施しない場合及び分割</a:t>
          </a:r>
          <a:br>
            <a:rPr kumimoji="1" lang="en-US" altLang="ja-JP" sz="11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</a:br>
          <a:r>
            <a:rPr kumimoji="1" lang="ja-JP" altLang="en-US" sz="11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　　</a:t>
          </a:r>
          <a:r>
            <a:rPr kumimoji="1" lang="ja-JP" altLang="en-US" sz="1100" baseline="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  </a:t>
          </a:r>
          <a:r>
            <a:rPr kumimoji="1" lang="ja-JP" altLang="en-US" sz="11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を希望しない場合は、「いいえ」に〇をしてください。</a:t>
          </a:r>
          <a:endParaRPr kumimoji="1" lang="en-US" altLang="ja-JP" sz="11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endParaRPr kumimoji="1" lang="en-US" altLang="ja-JP" sz="11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注２）</a:t>
          </a:r>
          <a:r>
            <a:rPr lang="en-US" altLang="ja-JP" sz="1100" b="0" i="0" u="none" strike="noStrike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【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児童・生徒</a:t>
          </a:r>
          <a:r>
            <a:rPr lang="en-US" altLang="ja-JP" sz="1100" b="0" i="0" u="none" strike="noStrike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】【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教員</a:t>
          </a:r>
          <a:r>
            <a:rPr lang="en-US" altLang="ja-JP" sz="1100" b="0" i="0" u="none" strike="noStrike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】【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保護者</a:t>
          </a:r>
          <a:r>
            <a:rPr lang="en-US" altLang="ja-JP" sz="1100" b="0" i="0" u="none" strike="noStrike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】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等で分割を希望する場合は、「はい」に〇を</a:t>
          </a:r>
          <a:endParaRPr lang="en-US" altLang="ja-JP" sz="1100" b="0" i="0" u="none" strike="noStrike">
            <a:solidFill>
              <a:schemeClr val="dk1"/>
            </a:solidFill>
            <a:effectLst/>
            <a:latin typeface="HG丸ｺﾞｼｯｸM-PRO" panose="020F0600000000000000" pitchFamily="50" charset="-128"/>
            <a:ea typeface="HG丸ｺﾞｼｯｸM-PRO" panose="020F0600000000000000" pitchFamily="50" charset="-128"/>
            <a:cs typeface="+mn-cs"/>
          </a:endParaRP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　　　</a:t>
          </a:r>
          <a:r>
            <a:rPr lang="ja-JP" altLang="en-US" sz="1100" b="0" i="0" u="none" strike="noStrike" baseline="0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 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してください。</a:t>
          </a:r>
          <a:endParaRPr lang="en-US" altLang="ja-JP" sz="1100" b="0" i="0" u="none" strike="noStrike">
            <a:solidFill>
              <a:schemeClr val="dk1"/>
            </a:solidFill>
            <a:effectLst/>
            <a:latin typeface="HG丸ｺﾞｼｯｸM-PRO" panose="020F0600000000000000" pitchFamily="50" charset="-128"/>
            <a:ea typeface="HG丸ｺﾞｼｯｸM-PRO" panose="020F0600000000000000" pitchFamily="50" charset="-128"/>
            <a:cs typeface="+mn-cs"/>
          </a:endParaRPr>
        </a:p>
        <a:p>
          <a:endParaRPr kumimoji="1" lang="en-US" altLang="ja-JP" sz="1100" b="0" i="0" u="none" strike="noStrike">
            <a:solidFill>
              <a:schemeClr val="dk1"/>
            </a:solidFill>
            <a:effectLst/>
            <a:latin typeface="HG丸ｺﾞｼｯｸM-PRO" panose="020F0600000000000000" pitchFamily="50" charset="-128"/>
            <a:ea typeface="HG丸ｺﾞｼｯｸM-PRO" panose="020F0600000000000000" pitchFamily="50" charset="-128"/>
            <a:cs typeface="+mn-cs"/>
          </a:endParaRP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注３）体験活動費対象研修の中で、２つ以上実施する場合で「カッター研修経費」</a:t>
          </a:r>
          <a:endParaRPr lang="en-US" altLang="ja-JP" sz="1100" b="0" i="0" u="none" strike="noStrike">
            <a:solidFill>
              <a:schemeClr val="dk1"/>
            </a:solidFill>
            <a:effectLst/>
            <a:latin typeface="HG丸ｺﾞｼｯｸM-PRO" panose="020F0600000000000000" pitchFamily="50" charset="-128"/>
            <a:ea typeface="HG丸ｺﾞｼｯｸM-PRO" panose="020F0600000000000000" pitchFamily="50" charset="-128"/>
            <a:cs typeface="+mn-cs"/>
          </a:endParaRPr>
        </a:p>
        <a:p>
          <a:r>
            <a:rPr lang="ja-JP" altLang="en-US" sz="1100" b="0" i="0" u="none" strike="noStrike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　　 「水泳研修経費」「カヌー研修経費」「野外炊事研修経費」のように分割を希望する</a:t>
          </a:r>
          <a:endParaRPr lang="en-US" altLang="ja-JP" sz="1100" b="0" i="0" u="none" strike="noStrike">
            <a:solidFill>
              <a:schemeClr val="dk1"/>
            </a:solidFill>
            <a:effectLst/>
            <a:latin typeface="HG丸ｺﾞｼｯｸM-PRO" panose="020F0600000000000000" pitchFamily="50" charset="-128"/>
            <a:ea typeface="HG丸ｺﾞｼｯｸM-PRO" panose="020F0600000000000000" pitchFamily="50" charset="-128"/>
            <a:cs typeface="+mn-cs"/>
          </a:endParaRPr>
        </a:p>
        <a:p>
          <a:r>
            <a:rPr lang="en-US" altLang="ja-JP" sz="1100" b="0" i="0" u="none" strike="noStrike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        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場合は、「はい」に〇をしてください。</a:t>
          </a:r>
          <a:br>
            <a:rPr lang="en-US" altLang="ja-JP" sz="1100" b="0" i="0" u="none" strike="noStrike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</a:br>
          <a:r>
            <a:rPr lang="ja-JP" altLang="en-US" sz="1100" b="0" i="0" u="none" strike="noStrike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　　</a:t>
          </a:r>
          <a:r>
            <a:rPr lang="ja-JP" altLang="en-US" sz="1100" b="0" i="0" u="none" strike="noStrike" baseline="0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  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２つ以上実施する場合で、「いいえ」の場合は、「体験活動費」の１枚の請求書</a:t>
          </a:r>
          <a:br>
            <a:rPr lang="en-US" altLang="ja-JP" sz="1100" b="0" i="0" u="none" strike="noStrike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</a:br>
          <a:r>
            <a:rPr lang="en-US" altLang="ja-JP" sz="1100" b="0" i="0" u="none" strike="noStrike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        </a:t>
          </a:r>
          <a:r>
            <a:rPr lang="ja-JP" altLang="en-US" sz="1100" b="0" i="0" u="none" strike="noStrike">
              <a:solidFill>
                <a:schemeClr val="dk1"/>
              </a:solidFill>
              <a:effectLst/>
              <a:latin typeface="HG丸ｺﾞｼｯｸM-PRO" panose="020F0600000000000000" pitchFamily="50" charset="-128"/>
              <a:ea typeface="HG丸ｺﾞｼｯｸM-PRO" panose="020F0600000000000000" pitchFamily="50" charset="-128"/>
              <a:cs typeface="+mn-cs"/>
            </a:rPr>
            <a:t>または「施設使用料」と請求の合算をします。</a:t>
          </a:r>
          <a:r>
            <a:rPr lang="ja-JP" altLang="en-US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 「施設使用料」と合算を希望で、</a:t>
          </a:r>
          <a:endParaRPr lang="en-US" altLang="ja-JP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r>
            <a:rPr lang="en-US" altLang="ja-JP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        </a:t>
          </a:r>
          <a:r>
            <a:rPr lang="ja-JP" altLang="en-US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施設使用料の分割を希望する場合は、どの請求書に合算を希望するか伺います。</a:t>
          </a:r>
          <a:endParaRPr kumimoji="1" lang="ja-JP" altLang="en-US" sz="11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  <xdr:twoCellAnchor>
    <xdr:from>
      <xdr:col>8</xdr:col>
      <xdr:colOff>99785</xdr:colOff>
      <xdr:row>45</xdr:row>
      <xdr:rowOff>128511</xdr:rowOff>
    </xdr:from>
    <xdr:to>
      <xdr:col>17</xdr:col>
      <xdr:colOff>437213</xdr:colOff>
      <xdr:row>47</xdr:row>
      <xdr:rowOff>541312</xdr:rowOff>
    </xdr:to>
    <xdr:sp macro="" textlink="">
      <xdr:nvSpPr>
        <xdr:cNvPr id="4" name="テキスト ボックス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5762736" y="16607281"/>
          <a:ext cx="6000379" cy="1557883"/>
        </a:xfrm>
        <a:prstGeom prst="rect">
          <a:avLst/>
        </a:prstGeom>
        <a:ln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700" b="1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「施設使用料」及び「体験活動費」の支払い方法のご案内</a:t>
          </a:r>
          <a:br>
            <a:rPr kumimoji="1" lang="en-US" altLang="ja-JP" sz="16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</a:br>
          <a:r>
            <a:rPr kumimoji="1" lang="ja-JP" altLang="en-US" sz="15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現金払い・銀行振込・コンビニ払い（手数料１４０円</a:t>
          </a:r>
          <a:r>
            <a:rPr kumimoji="1" lang="en-US" altLang="ja-JP" sz="15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/</a:t>
          </a:r>
          <a:r>
            <a:rPr kumimoji="1" lang="ja-JP" altLang="en-US" sz="15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１件）から</a:t>
          </a:r>
          <a:br>
            <a:rPr kumimoji="1" lang="en-US" altLang="ja-JP" sz="15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</a:br>
          <a:r>
            <a:rPr kumimoji="1" lang="ja-JP" altLang="en-US" sz="15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選択できます。支払い方法については、請求書毎に伺います。</a:t>
          </a:r>
          <a:br>
            <a:rPr kumimoji="1" lang="en-US" altLang="ja-JP" sz="15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</a:br>
          <a:r>
            <a:rPr kumimoji="1" lang="ja-JP" altLang="en-US" sz="15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現金については、レストランでお預かりのサービスがございますので、受付時にお申し出ください。</a:t>
          </a:r>
        </a:p>
      </xdr:txBody>
    </xdr:sp>
    <xdr:clientData/>
  </xdr:twoCellAnchor>
  <xdr:twoCellAnchor>
    <xdr:from>
      <xdr:col>12</xdr:col>
      <xdr:colOff>124916</xdr:colOff>
      <xdr:row>77</xdr:row>
      <xdr:rowOff>124919</xdr:rowOff>
    </xdr:from>
    <xdr:to>
      <xdr:col>17</xdr:col>
      <xdr:colOff>520491</xdr:colOff>
      <xdr:row>78</xdr:row>
      <xdr:rowOff>322705</xdr:rowOff>
    </xdr:to>
    <xdr:sp macro="" textlink="">
      <xdr:nvSpPr>
        <xdr:cNvPr id="5" name="テキスト ボックス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8619342" y="28824837"/>
          <a:ext cx="3227051" cy="603770"/>
        </a:xfrm>
        <a:prstGeom prst="rect">
          <a:avLst/>
        </a:prstGeom>
        <a:ln w="3810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3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野外炊事研修・水泳研修・カヌー研修において、団体引率者は人数に含みません。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952500</xdr:colOff>
          <xdr:row>11</xdr:row>
          <xdr:rowOff>228600</xdr:rowOff>
        </xdr:from>
        <xdr:to>
          <xdr:col>1</xdr:col>
          <xdr:colOff>0</xdr:colOff>
          <xdr:row>13</xdr:row>
          <xdr:rowOff>0</xdr:rowOff>
        </xdr:to>
        <xdr:sp macro="" textlink="">
          <xdr:nvSpPr>
            <xdr:cNvPr id="10241" name="Check Box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1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962025</xdr:colOff>
          <xdr:row>12</xdr:row>
          <xdr:rowOff>238125</xdr:rowOff>
        </xdr:from>
        <xdr:to>
          <xdr:col>1</xdr:col>
          <xdr:colOff>9525</xdr:colOff>
          <xdr:row>14</xdr:row>
          <xdr:rowOff>9525</xdr:rowOff>
        </xdr:to>
        <xdr:sp macro="" textlink="">
          <xdr:nvSpPr>
            <xdr:cNvPr id="10242" name="Check Box 2" hidden="1">
              <a:extLst>
                <a:ext uri="{63B3BB69-23CF-44E3-9099-C40C66FF867C}">
                  <a14:compatExt spid="_x0000_s10242"/>
                </a:ext>
                <a:ext uri="{FF2B5EF4-FFF2-40B4-BE49-F238E27FC236}">
                  <a16:creationId xmlns:a16="http://schemas.microsoft.com/office/drawing/2014/main" id="{00000000-0008-0000-0100-00000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476250</xdr:colOff>
          <xdr:row>10</xdr:row>
          <xdr:rowOff>19050</xdr:rowOff>
        </xdr:from>
        <xdr:to>
          <xdr:col>6</xdr:col>
          <xdr:colOff>704850</xdr:colOff>
          <xdr:row>10</xdr:row>
          <xdr:rowOff>266700</xdr:rowOff>
        </xdr:to>
        <xdr:sp macro="" textlink="">
          <xdr:nvSpPr>
            <xdr:cNvPr id="10243" name="Check Box 3" hidden="1">
              <a:extLst>
                <a:ext uri="{63B3BB69-23CF-44E3-9099-C40C66FF867C}">
                  <a14:compatExt spid="_x0000_s10243"/>
                </a:ext>
                <a:ext uri="{FF2B5EF4-FFF2-40B4-BE49-F238E27FC236}">
                  <a16:creationId xmlns:a16="http://schemas.microsoft.com/office/drawing/2014/main" id="{00000000-0008-0000-0100-00000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485775</xdr:colOff>
          <xdr:row>10</xdr:row>
          <xdr:rowOff>19050</xdr:rowOff>
        </xdr:from>
        <xdr:to>
          <xdr:col>8</xdr:col>
          <xdr:colOff>714375</xdr:colOff>
          <xdr:row>10</xdr:row>
          <xdr:rowOff>266700</xdr:rowOff>
        </xdr:to>
        <xdr:sp macro="" textlink="">
          <xdr:nvSpPr>
            <xdr:cNvPr id="10244" name="Check Box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1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DD9EA-76C1-45BF-B1CD-C81B9C9510EB}">
  <sheetPr>
    <tabColor rgb="FFC00000"/>
  </sheetPr>
  <dimension ref="A1:AL106"/>
  <sheetViews>
    <sheetView view="pageBreakPreview" zoomScale="70" zoomScaleNormal="70" zoomScaleSheetLayoutView="70" workbookViewId="0">
      <selection activeCell="L13" sqref="L13:O13"/>
    </sheetView>
  </sheetViews>
  <sheetFormatPr defaultColWidth="7" defaultRowHeight="24.75" customHeight="1" outlineLevelCol="1"/>
  <cols>
    <col min="1" max="5" width="9.25" style="41" customWidth="1"/>
    <col min="6" max="6" width="11.125" style="41" customWidth="1"/>
    <col min="7" max="16" width="9.25" style="41" customWidth="1"/>
    <col min="17" max="17" width="7" style="41" hidden="1" customWidth="1" outlineLevel="1"/>
    <col min="18" max="18" width="9.25" style="41" customWidth="1" collapsed="1"/>
    <col min="19" max="21" width="7" style="41"/>
    <col min="22" max="40" width="7" style="41" customWidth="1"/>
    <col min="41" max="16384" width="7" style="41"/>
  </cols>
  <sheetData>
    <row r="1" spans="1:18" ht="30.75" customHeight="1">
      <c r="A1" s="351" t="s">
        <v>197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  <c r="M1" s="351"/>
      <c r="N1" s="351"/>
      <c r="O1" s="351"/>
      <c r="P1" s="351"/>
      <c r="Q1" s="110"/>
      <c r="R1" s="110"/>
    </row>
    <row r="2" spans="1:18" ht="26.25" customHeight="1">
      <c r="A2" s="111" t="s">
        <v>194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0"/>
      <c r="M2" s="112"/>
      <c r="N2" s="112"/>
      <c r="O2" s="112"/>
      <c r="P2" s="112"/>
      <c r="Q2" s="110"/>
      <c r="R2" s="110"/>
    </row>
    <row r="3" spans="1:18" ht="26.25" customHeight="1">
      <c r="A3" s="111" t="s">
        <v>193</v>
      </c>
      <c r="B3" s="112"/>
      <c r="C3" s="112"/>
      <c r="D3" s="112"/>
      <c r="E3" s="112"/>
      <c r="F3" s="112"/>
      <c r="G3" s="112"/>
      <c r="H3" s="112"/>
      <c r="I3" s="112"/>
      <c r="J3" s="112"/>
      <c r="K3" s="112"/>
      <c r="L3" s="110"/>
      <c r="M3" s="112"/>
      <c r="N3" s="112"/>
      <c r="O3" s="112"/>
      <c r="P3" s="112"/>
      <c r="Q3" s="110"/>
      <c r="R3" s="110"/>
    </row>
    <row r="4" spans="1:18" ht="26.25" customHeight="1">
      <c r="A4" s="113" t="s">
        <v>198</v>
      </c>
      <c r="B4" s="110"/>
      <c r="C4" s="110"/>
      <c r="D4" s="110"/>
      <c r="E4" s="110"/>
      <c r="F4" s="110"/>
      <c r="G4" s="110"/>
      <c r="H4" s="112"/>
      <c r="I4" s="112"/>
      <c r="J4" s="112"/>
      <c r="K4" s="112" t="s">
        <v>192</v>
      </c>
      <c r="L4" s="110"/>
      <c r="M4" s="112" t="s">
        <v>190</v>
      </c>
      <c r="N4" s="352"/>
      <c r="O4" s="352"/>
      <c r="P4" s="114" t="s">
        <v>175</v>
      </c>
      <c r="Q4" s="110"/>
      <c r="R4" s="110"/>
    </row>
    <row r="5" spans="1:18" ht="26.25" customHeight="1">
      <c r="A5" s="115" t="s">
        <v>199</v>
      </c>
      <c r="B5" s="116"/>
      <c r="C5" s="116"/>
      <c r="D5" s="116"/>
      <c r="E5" s="112"/>
      <c r="F5" s="112"/>
      <c r="G5" s="112"/>
      <c r="H5" s="112"/>
      <c r="I5" s="112"/>
      <c r="J5" s="112"/>
      <c r="K5" s="112" t="s">
        <v>191</v>
      </c>
      <c r="L5" s="112"/>
      <c r="M5" s="112" t="s">
        <v>190</v>
      </c>
      <c r="N5" s="352"/>
      <c r="O5" s="352"/>
      <c r="P5" s="114" t="s">
        <v>175</v>
      </c>
      <c r="Q5" s="117"/>
      <c r="R5" s="117"/>
    </row>
    <row r="6" spans="1:18" ht="26.25" customHeight="1">
      <c r="A6" s="115"/>
      <c r="B6" s="112"/>
      <c r="C6" s="112"/>
      <c r="D6" s="112"/>
      <c r="E6" s="112"/>
      <c r="F6" s="112"/>
      <c r="G6" s="112"/>
      <c r="H6" s="112"/>
      <c r="I6" s="112"/>
      <c r="J6" s="112"/>
      <c r="K6" s="112"/>
      <c r="L6" s="112"/>
      <c r="M6" s="112"/>
      <c r="N6" s="118"/>
      <c r="O6" s="118"/>
      <c r="P6" s="114"/>
      <c r="Q6" s="117"/>
      <c r="R6" s="117"/>
    </row>
    <row r="7" spans="1:18" ht="26.25" customHeight="1">
      <c r="A7" s="353" t="s">
        <v>189</v>
      </c>
      <c r="B7" s="354"/>
      <c r="C7" s="119">
        <v>1</v>
      </c>
      <c r="D7" s="120" t="s">
        <v>188</v>
      </c>
      <c r="E7" s="121">
        <v>2</v>
      </c>
      <c r="F7" s="120" t="s">
        <v>151</v>
      </c>
      <c r="G7" s="120"/>
      <c r="H7" s="120"/>
      <c r="I7" s="120"/>
      <c r="J7" s="120"/>
      <c r="K7" s="120"/>
      <c r="L7" s="120"/>
      <c r="M7" s="120"/>
      <c r="N7" s="120"/>
      <c r="O7" s="120"/>
      <c r="P7" s="122"/>
      <c r="Q7" s="110"/>
      <c r="R7" s="110"/>
    </row>
    <row r="8" spans="1:18" ht="26.25" customHeight="1">
      <c r="A8" s="353" t="s">
        <v>187</v>
      </c>
      <c r="B8" s="354"/>
      <c r="C8" s="119">
        <v>1</v>
      </c>
      <c r="D8" s="120" t="s">
        <v>186</v>
      </c>
      <c r="E8" s="121">
        <v>2</v>
      </c>
      <c r="F8" s="120" t="s">
        <v>185</v>
      </c>
      <c r="G8" s="120"/>
      <c r="H8" s="120"/>
      <c r="I8" s="120"/>
      <c r="J8" s="120"/>
      <c r="K8" s="120"/>
      <c r="L8" s="120"/>
      <c r="M8" s="120"/>
      <c r="N8" s="120"/>
      <c r="O8" s="120"/>
      <c r="P8" s="122"/>
      <c r="Q8" s="110"/>
      <c r="R8" s="110"/>
    </row>
    <row r="9" spans="1:18" ht="26.25" customHeight="1">
      <c r="A9" s="353" t="s">
        <v>184</v>
      </c>
      <c r="B9" s="354"/>
      <c r="C9" s="119">
        <v>1</v>
      </c>
      <c r="D9" s="120" t="s">
        <v>183</v>
      </c>
      <c r="E9" s="121">
        <v>2</v>
      </c>
      <c r="F9" s="120" t="s">
        <v>182</v>
      </c>
      <c r="G9" s="121">
        <v>3</v>
      </c>
      <c r="H9" s="120" t="s">
        <v>181</v>
      </c>
      <c r="I9" s="120"/>
      <c r="J9" s="121">
        <v>4</v>
      </c>
      <c r="K9" s="120" t="s">
        <v>180</v>
      </c>
      <c r="L9" s="120"/>
      <c r="M9" s="120"/>
      <c r="N9" s="120"/>
      <c r="O9" s="120"/>
      <c r="P9" s="122"/>
      <c r="Q9" s="110"/>
      <c r="R9" s="110"/>
    </row>
    <row r="10" spans="1:18" ht="26.25" customHeight="1" thickBot="1">
      <c r="A10" s="123"/>
      <c r="B10" s="355"/>
      <c r="C10" s="355"/>
      <c r="D10" s="355"/>
      <c r="E10" s="355"/>
      <c r="F10" s="355"/>
      <c r="G10" s="355"/>
      <c r="H10" s="355"/>
      <c r="I10" s="355"/>
      <c r="J10" s="355"/>
      <c r="K10" s="355"/>
      <c r="L10" s="355"/>
      <c r="M10" s="355"/>
      <c r="N10" s="355"/>
      <c r="O10" s="355"/>
      <c r="P10" s="355"/>
      <c r="Q10" s="110"/>
      <c r="R10" s="110"/>
    </row>
    <row r="11" spans="1:18" ht="26.25" customHeight="1" thickTop="1">
      <c r="A11" s="356" t="s">
        <v>179</v>
      </c>
      <c r="B11" s="357"/>
      <c r="C11" s="358"/>
      <c r="D11" s="359"/>
      <c r="E11" s="359"/>
      <c r="F11" s="359"/>
      <c r="G11" s="359"/>
      <c r="H11" s="359"/>
      <c r="I11" s="359"/>
      <c r="J11" s="359"/>
      <c r="K11" s="359"/>
      <c r="L11" s="359"/>
      <c r="M11" s="359"/>
      <c r="N11" s="359"/>
      <c r="O11" s="359"/>
      <c r="P11" s="360"/>
    </row>
    <row r="12" spans="1:18" ht="26.25" customHeight="1">
      <c r="A12" s="369" t="s">
        <v>178</v>
      </c>
      <c r="B12" s="354"/>
      <c r="C12" s="370"/>
      <c r="D12" s="371"/>
      <c r="E12" s="371"/>
      <c r="F12" s="371"/>
      <c r="G12" s="371"/>
      <c r="H12" s="371"/>
      <c r="I12" s="371"/>
      <c r="J12" s="371"/>
      <c r="K12" s="371"/>
      <c r="L12" s="371"/>
      <c r="M12" s="371"/>
      <c r="N12" s="371"/>
      <c r="O12" s="371"/>
      <c r="P12" s="372"/>
    </row>
    <row r="13" spans="1:18" ht="26.25" customHeight="1">
      <c r="A13" s="369" t="s">
        <v>177</v>
      </c>
      <c r="B13" s="354"/>
      <c r="C13" s="370"/>
      <c r="D13" s="371"/>
      <c r="E13" s="371"/>
      <c r="F13" s="371"/>
      <c r="G13" s="371"/>
      <c r="H13" s="373" t="s">
        <v>176</v>
      </c>
      <c r="I13" s="373"/>
      <c r="J13" s="373"/>
      <c r="K13" s="373"/>
      <c r="L13" s="479"/>
      <c r="M13" s="479"/>
      <c r="N13" s="479"/>
      <c r="O13" s="479"/>
      <c r="P13" s="62" t="s">
        <v>175</v>
      </c>
    </row>
    <row r="14" spans="1:18" ht="26.25" customHeight="1" thickBot="1">
      <c r="A14" s="374" t="s">
        <v>174</v>
      </c>
      <c r="B14" s="375"/>
      <c r="C14" s="124" t="s">
        <v>1</v>
      </c>
      <c r="D14" s="61">
        <v>0</v>
      </c>
      <c r="E14" s="60">
        <v>0</v>
      </c>
      <c r="F14" s="59">
        <v>0</v>
      </c>
      <c r="G14" s="125" t="str">
        <f>IF(OR(D14=0,E14=0,F14=0),"( 　　)",DATE(D14+2018,E14,F14))</f>
        <v>( 　　)</v>
      </c>
      <c r="H14" s="126" t="str">
        <f>IF(C14="","","～")</f>
        <v>～</v>
      </c>
      <c r="I14" s="60">
        <v>0</v>
      </c>
      <c r="J14" s="59">
        <v>0</v>
      </c>
      <c r="K14" s="125" t="str">
        <f>IF(OR(I14=0,J14=0),"( 　　)",DATE(D14+2018,I14,J14))</f>
        <v>( 　　)</v>
      </c>
      <c r="L14" s="127" t="s">
        <v>173</v>
      </c>
      <c r="M14" s="128">
        <f>IF(K14="( 　　)",0,K14-G14)</f>
        <v>0</v>
      </c>
      <c r="N14" s="129">
        <f>IF(K14="( 　　)",0,M14+1)</f>
        <v>0</v>
      </c>
      <c r="O14" s="130" t="s">
        <v>172</v>
      </c>
      <c r="P14" s="131"/>
    </row>
    <row r="15" spans="1:18" ht="26.25" customHeight="1">
      <c r="A15" s="376" t="s">
        <v>171</v>
      </c>
      <c r="B15" s="377"/>
      <c r="C15" s="378" t="s">
        <v>170</v>
      </c>
      <c r="D15" s="361"/>
      <c r="E15" s="361"/>
      <c r="F15" s="361"/>
      <c r="G15" s="361"/>
      <c r="H15" s="361"/>
      <c r="I15" s="361"/>
      <c r="J15" s="361"/>
      <c r="K15" s="361"/>
      <c r="L15" s="361"/>
      <c r="M15" s="361"/>
      <c r="N15" s="361"/>
      <c r="O15" s="361"/>
      <c r="P15" s="362"/>
    </row>
    <row r="16" spans="1:18" ht="26.25" customHeight="1">
      <c r="A16" s="132"/>
      <c r="B16" s="361"/>
      <c r="C16" s="361"/>
      <c r="D16" s="361"/>
      <c r="E16" s="361"/>
      <c r="F16" s="361"/>
      <c r="G16" s="361"/>
      <c r="H16" s="361"/>
      <c r="I16" s="361"/>
      <c r="J16" s="361"/>
      <c r="K16" s="361"/>
      <c r="L16" s="361"/>
      <c r="M16" s="361"/>
      <c r="N16" s="361"/>
      <c r="O16" s="361"/>
      <c r="P16" s="362"/>
    </row>
    <row r="17" spans="1:18" ht="26.25" customHeight="1">
      <c r="A17" s="82"/>
      <c r="B17" s="363" t="s">
        <v>169</v>
      </c>
      <c r="C17" s="363"/>
      <c r="D17" s="364"/>
      <c r="E17" s="367" t="s">
        <v>152</v>
      </c>
      <c r="F17" s="368"/>
      <c r="G17" s="367" t="s">
        <v>151</v>
      </c>
      <c r="H17" s="368"/>
      <c r="I17" s="112"/>
      <c r="J17" s="363" t="s">
        <v>168</v>
      </c>
      <c r="K17" s="363"/>
      <c r="L17" s="364"/>
      <c r="M17" s="367" t="s">
        <v>152</v>
      </c>
      <c r="N17" s="368"/>
      <c r="O17" s="367" t="s">
        <v>151</v>
      </c>
      <c r="P17" s="379"/>
    </row>
    <row r="18" spans="1:18" ht="26.25" customHeight="1">
      <c r="A18" s="132"/>
      <c r="B18" s="365"/>
      <c r="C18" s="365"/>
      <c r="D18" s="366"/>
      <c r="E18" s="133" t="s">
        <v>12</v>
      </c>
      <c r="F18" s="134" t="s">
        <v>13</v>
      </c>
      <c r="G18" s="133" t="s">
        <v>12</v>
      </c>
      <c r="H18" s="134" t="s">
        <v>13</v>
      </c>
      <c r="I18" s="112"/>
      <c r="J18" s="365"/>
      <c r="K18" s="365"/>
      <c r="L18" s="366"/>
      <c r="M18" s="133" t="s">
        <v>12</v>
      </c>
      <c r="N18" s="134" t="s">
        <v>13</v>
      </c>
      <c r="O18" s="133" t="s">
        <v>12</v>
      </c>
      <c r="P18" s="135" t="s">
        <v>13</v>
      </c>
    </row>
    <row r="19" spans="1:18" ht="26.25" customHeight="1">
      <c r="A19" s="132"/>
      <c r="B19" s="324" t="s">
        <v>167</v>
      </c>
      <c r="C19" s="325"/>
      <c r="D19" s="326"/>
      <c r="E19" s="52"/>
      <c r="F19" s="51"/>
      <c r="G19" s="50"/>
      <c r="H19" s="49"/>
      <c r="I19" s="112"/>
      <c r="J19" s="119" t="s">
        <v>166</v>
      </c>
      <c r="K19" s="121"/>
      <c r="L19" s="121"/>
      <c r="M19" s="56"/>
      <c r="N19" s="55"/>
      <c r="O19" s="54"/>
      <c r="P19" s="57"/>
    </row>
    <row r="20" spans="1:18" ht="26.25" customHeight="1" thickBot="1">
      <c r="A20" s="132"/>
      <c r="B20" s="138" t="s">
        <v>165</v>
      </c>
      <c r="C20" s="139"/>
      <c r="D20" s="140"/>
      <c r="E20" s="56"/>
      <c r="F20" s="55"/>
      <c r="G20" s="54"/>
      <c r="H20" s="53"/>
      <c r="I20" s="112"/>
      <c r="J20" s="136" t="s">
        <v>164</v>
      </c>
      <c r="K20" s="137"/>
      <c r="L20" s="137"/>
      <c r="M20" s="48"/>
      <c r="N20" s="47"/>
      <c r="O20" s="46"/>
      <c r="P20" s="58"/>
    </row>
    <row r="21" spans="1:18" ht="26.25" customHeight="1" thickTop="1">
      <c r="A21" s="132"/>
      <c r="B21" s="141" t="s">
        <v>163</v>
      </c>
      <c r="C21" s="142"/>
      <c r="D21" s="142"/>
      <c r="E21" s="56"/>
      <c r="F21" s="55"/>
      <c r="G21" s="54"/>
      <c r="H21" s="53"/>
      <c r="I21" s="112"/>
      <c r="J21" s="303" t="s">
        <v>162</v>
      </c>
      <c r="K21" s="304"/>
      <c r="L21" s="305"/>
      <c r="M21" s="86" t="str">
        <f>IF(COUNT(M19:M20)=0,"",SUM(M19:M20))</f>
        <v/>
      </c>
      <c r="N21" s="87" t="str">
        <f>IF(COUNT(N19:N20)=0,"",SUM(N19:N20))</f>
        <v/>
      </c>
      <c r="O21" s="86" t="str">
        <f>IF(COUNT(O19:O20)=0,"",SUM(O19:O20))</f>
        <v/>
      </c>
      <c r="P21" s="88" t="str">
        <f>IF(COUNT(P19:P20)=0,"",SUM(P19:P20))</f>
        <v/>
      </c>
    </row>
    <row r="22" spans="1:18" ht="26.25" customHeight="1">
      <c r="A22" s="132"/>
      <c r="B22" s="141" t="s">
        <v>161</v>
      </c>
      <c r="C22" s="142"/>
      <c r="D22" s="142"/>
      <c r="E22" s="56"/>
      <c r="F22" s="55"/>
      <c r="G22" s="54"/>
      <c r="H22" s="53"/>
      <c r="I22" s="112"/>
      <c r="J22" s="110"/>
      <c r="K22" s="110"/>
      <c r="L22" s="110"/>
      <c r="M22" s="151"/>
      <c r="N22" s="151"/>
      <c r="O22" s="151"/>
      <c r="P22" s="152"/>
    </row>
    <row r="23" spans="1:18" ht="26.25" customHeight="1">
      <c r="A23" s="132"/>
      <c r="B23" s="141" t="s">
        <v>160</v>
      </c>
      <c r="C23" s="142"/>
      <c r="D23" s="142"/>
      <c r="E23" s="56"/>
      <c r="F23" s="55"/>
      <c r="G23" s="54"/>
      <c r="H23" s="53"/>
      <c r="I23" s="112"/>
      <c r="J23" s="327" t="s">
        <v>159</v>
      </c>
      <c r="K23" s="327"/>
      <c r="L23" s="328"/>
      <c r="M23" s="331" t="s">
        <v>152</v>
      </c>
      <c r="N23" s="332"/>
      <c r="O23" s="331" t="s">
        <v>151</v>
      </c>
      <c r="P23" s="333"/>
    </row>
    <row r="24" spans="1:18" ht="26.25" customHeight="1">
      <c r="A24" s="132"/>
      <c r="B24" s="141" t="s">
        <v>158</v>
      </c>
      <c r="C24" s="142"/>
      <c r="D24" s="142"/>
      <c r="E24" s="56"/>
      <c r="F24" s="55"/>
      <c r="G24" s="54"/>
      <c r="H24" s="53"/>
      <c r="I24" s="112"/>
      <c r="J24" s="329"/>
      <c r="K24" s="329"/>
      <c r="L24" s="330"/>
      <c r="M24" s="83" t="s">
        <v>12</v>
      </c>
      <c r="N24" s="84" t="s">
        <v>13</v>
      </c>
      <c r="O24" s="83" t="s">
        <v>12</v>
      </c>
      <c r="P24" s="85" t="s">
        <v>13</v>
      </c>
    </row>
    <row r="25" spans="1:18" ht="26.25" customHeight="1">
      <c r="A25" s="132"/>
      <c r="B25" s="334" t="s">
        <v>157</v>
      </c>
      <c r="C25" s="335"/>
      <c r="D25" s="336"/>
      <c r="E25" s="340"/>
      <c r="F25" s="342"/>
      <c r="G25" s="344"/>
      <c r="H25" s="346"/>
      <c r="I25" s="112"/>
      <c r="J25" s="348" t="s">
        <v>156</v>
      </c>
      <c r="K25" s="349"/>
      <c r="L25" s="350"/>
      <c r="M25" s="56"/>
      <c r="N25" s="55"/>
      <c r="O25" s="54"/>
      <c r="P25" s="57"/>
    </row>
    <row r="26" spans="1:18" ht="26.25" customHeight="1">
      <c r="A26" s="132"/>
      <c r="B26" s="337"/>
      <c r="C26" s="338"/>
      <c r="D26" s="339"/>
      <c r="E26" s="341"/>
      <c r="F26" s="343"/>
      <c r="G26" s="345"/>
      <c r="H26" s="347"/>
      <c r="I26" s="112"/>
      <c r="J26" s="348" t="s">
        <v>155</v>
      </c>
      <c r="K26" s="349"/>
      <c r="L26" s="350"/>
      <c r="M26" s="56"/>
      <c r="N26" s="55"/>
      <c r="O26" s="54"/>
      <c r="P26" s="57"/>
    </row>
    <row r="27" spans="1:18" ht="26.25" customHeight="1" thickBot="1">
      <c r="A27" s="132"/>
      <c r="B27" s="141" t="s">
        <v>154</v>
      </c>
      <c r="C27" s="142"/>
      <c r="D27" s="142"/>
      <c r="E27" s="56"/>
      <c r="F27" s="55"/>
      <c r="G27" s="54"/>
      <c r="H27" s="53"/>
      <c r="I27" s="112"/>
      <c r="J27" s="110"/>
      <c r="K27" s="110"/>
      <c r="L27" s="110"/>
      <c r="M27" s="151"/>
      <c r="N27" s="151"/>
      <c r="O27" s="151"/>
      <c r="P27" s="152"/>
    </row>
    <row r="28" spans="1:18" ht="26.25" customHeight="1">
      <c r="A28" s="132"/>
      <c r="B28" s="296" t="s">
        <v>153</v>
      </c>
      <c r="C28" s="297"/>
      <c r="D28" s="298"/>
      <c r="E28" s="52"/>
      <c r="F28" s="51"/>
      <c r="G28" s="50"/>
      <c r="H28" s="49"/>
      <c r="I28" s="112"/>
      <c r="K28" s="63"/>
      <c r="L28" s="63"/>
      <c r="M28" s="299" t="s">
        <v>152</v>
      </c>
      <c r="N28" s="300"/>
      <c r="O28" s="301" t="s">
        <v>151</v>
      </c>
      <c r="P28" s="302"/>
    </row>
    <row r="29" spans="1:18" ht="26.25" customHeight="1" thickBot="1">
      <c r="A29" s="132"/>
      <c r="B29" s="143" t="s">
        <v>150</v>
      </c>
      <c r="C29" s="144"/>
      <c r="D29" s="144"/>
      <c r="E29" s="48"/>
      <c r="F29" s="47"/>
      <c r="G29" s="46"/>
      <c r="H29" s="45"/>
      <c r="I29" s="112"/>
      <c r="L29" s="63"/>
      <c r="M29" s="89" t="s">
        <v>12</v>
      </c>
      <c r="N29" s="84" t="s">
        <v>13</v>
      </c>
      <c r="O29" s="83" t="s">
        <v>12</v>
      </c>
      <c r="P29" s="85" t="s">
        <v>13</v>
      </c>
    </row>
    <row r="30" spans="1:18" ht="26.25" customHeight="1" thickTop="1" thickBot="1">
      <c r="A30" s="132"/>
      <c r="B30" s="303" t="s">
        <v>149</v>
      </c>
      <c r="C30" s="304"/>
      <c r="D30" s="305"/>
      <c r="E30" s="86" t="str">
        <f>IF(COUNT(E19:E29)=0,"",SUM(E19:E29))</f>
        <v/>
      </c>
      <c r="F30" s="87" t="str">
        <f>IF(COUNT(F19:F29)=0,"",SUM(F19:F29))</f>
        <v/>
      </c>
      <c r="G30" s="86" t="str">
        <f>IF(COUNT(G19:G29)=0,"",SUM(G19:G29))</f>
        <v/>
      </c>
      <c r="H30" s="87" t="str">
        <f>IF(COUNT(H19:H29)=0,"",SUM(H19:H29))</f>
        <v/>
      </c>
      <c r="I30" s="110"/>
      <c r="J30" s="306" t="s">
        <v>148</v>
      </c>
      <c r="K30" s="307"/>
      <c r="L30" s="308"/>
      <c r="M30" s="90" t="str">
        <f>IF(SUM(E30,M21,M25,M26)=0,"",SUM(E30,M21,M25,M26))</f>
        <v/>
      </c>
      <c r="N30" s="91" t="str">
        <f>IF(SUM(F30,N21,N25,N26)=0,"",SUM(F30,N21,N25,N26))</f>
        <v/>
      </c>
      <c r="O30" s="92" t="str">
        <f>IF(SUM(G30,O21,O25,O26)=0,"",SUM(G30,O21,O25,O26))</f>
        <v/>
      </c>
      <c r="P30" s="93" t="str">
        <f>IF(SUM(H30,P21,P25,P26)=0,"",SUM(H30,P21,P25,P26))</f>
        <v/>
      </c>
    </row>
    <row r="31" spans="1:18" ht="26.25" customHeight="1" thickBot="1">
      <c r="A31" s="145"/>
      <c r="B31" s="146"/>
      <c r="C31" s="146"/>
      <c r="D31" s="146"/>
      <c r="E31" s="146"/>
      <c r="F31" s="146"/>
      <c r="G31" s="146"/>
      <c r="H31" s="146"/>
      <c r="I31" s="147"/>
      <c r="J31" s="148"/>
      <c r="K31" s="148"/>
      <c r="L31" s="148"/>
      <c r="M31" s="149"/>
      <c r="N31" s="149"/>
      <c r="O31" s="149"/>
      <c r="P31" s="150"/>
    </row>
    <row r="32" spans="1:18" ht="26.25" customHeight="1" thickTop="1">
      <c r="A32" s="112"/>
      <c r="B32" s="112"/>
      <c r="C32" s="112"/>
      <c r="D32" s="112"/>
      <c r="E32" s="112"/>
      <c r="F32" s="112"/>
      <c r="G32" s="112"/>
      <c r="H32" s="112"/>
      <c r="I32" s="110"/>
      <c r="J32" s="153"/>
      <c r="K32" s="153"/>
      <c r="L32" s="153"/>
      <c r="M32" s="154"/>
      <c r="N32" s="154"/>
      <c r="O32" s="154"/>
      <c r="P32" s="154"/>
      <c r="Q32" s="110"/>
      <c r="R32" s="110"/>
    </row>
    <row r="33" spans="1:23" ht="26.25" customHeight="1" thickBot="1">
      <c r="A33" s="110"/>
      <c r="B33" s="155"/>
      <c r="C33" s="155"/>
      <c r="D33" s="155"/>
      <c r="E33" s="110"/>
      <c r="F33" s="110"/>
      <c r="G33" s="110"/>
      <c r="H33" s="110"/>
      <c r="I33" s="110"/>
      <c r="J33" s="110"/>
      <c r="K33" s="110"/>
      <c r="L33" s="110"/>
      <c r="M33" s="110"/>
      <c r="N33" s="110"/>
      <c r="O33" s="110"/>
      <c r="P33" s="110"/>
      <c r="Q33" s="110"/>
      <c r="R33" s="110"/>
    </row>
    <row r="34" spans="1:23" ht="32.1" customHeight="1">
      <c r="A34" s="309" t="s">
        <v>147</v>
      </c>
      <c r="B34" s="310"/>
      <c r="C34" s="156"/>
      <c r="D34" s="156"/>
      <c r="E34" s="156"/>
      <c r="F34" s="156"/>
      <c r="G34" s="157"/>
      <c r="H34" s="311" t="s">
        <v>146</v>
      </c>
      <c r="I34" s="312"/>
      <c r="J34" s="312"/>
      <c r="K34" s="312"/>
      <c r="L34" s="312"/>
      <c r="M34" s="312"/>
      <c r="N34" s="312"/>
      <c r="O34" s="312"/>
      <c r="P34" s="313"/>
      <c r="R34" s="110"/>
    </row>
    <row r="35" spans="1:23" ht="32.1" customHeight="1">
      <c r="A35" s="314" t="s">
        <v>145</v>
      </c>
      <c r="B35" s="315"/>
      <c r="C35" s="315"/>
      <c r="D35" s="315"/>
      <c r="E35" s="315"/>
      <c r="F35" s="316">
        <v>0</v>
      </c>
      <c r="G35" s="317"/>
      <c r="H35" s="320" t="s">
        <v>144</v>
      </c>
      <c r="I35" s="320"/>
      <c r="J35" s="320"/>
      <c r="K35" s="321" t="s">
        <v>143</v>
      </c>
      <c r="L35" s="322"/>
      <c r="M35" s="321" t="s">
        <v>143</v>
      </c>
      <c r="N35" s="322"/>
      <c r="O35" s="321" t="s">
        <v>143</v>
      </c>
      <c r="P35" s="323"/>
      <c r="Q35" s="41" t="b">
        <v>0</v>
      </c>
      <c r="R35" s="110"/>
    </row>
    <row r="36" spans="1:23" ht="32.1" customHeight="1">
      <c r="A36" s="314"/>
      <c r="B36" s="315"/>
      <c r="C36" s="315"/>
      <c r="D36" s="315"/>
      <c r="E36" s="315"/>
      <c r="F36" s="316"/>
      <c r="G36" s="317"/>
      <c r="H36" s="320" t="s">
        <v>94</v>
      </c>
      <c r="I36" s="320"/>
      <c r="J36" s="320"/>
      <c r="K36" s="321" t="s">
        <v>138</v>
      </c>
      <c r="L36" s="322"/>
      <c r="M36" s="321" t="s">
        <v>138</v>
      </c>
      <c r="N36" s="322"/>
      <c r="O36" s="321" t="s">
        <v>138</v>
      </c>
      <c r="P36" s="323"/>
      <c r="Q36" s="41" t="b">
        <v>0</v>
      </c>
      <c r="R36" s="110"/>
    </row>
    <row r="37" spans="1:23" ht="32.1" customHeight="1">
      <c r="A37" s="158"/>
      <c r="B37" s="159"/>
      <c r="C37" s="159"/>
      <c r="D37" s="159"/>
      <c r="E37" s="159"/>
      <c r="F37" s="318"/>
      <c r="G37" s="319"/>
      <c r="H37" s="320" t="s">
        <v>90</v>
      </c>
      <c r="I37" s="320"/>
      <c r="J37" s="320"/>
      <c r="K37" s="321" t="s">
        <v>138</v>
      </c>
      <c r="L37" s="322"/>
      <c r="M37" s="321" t="s">
        <v>138</v>
      </c>
      <c r="N37" s="322"/>
      <c r="O37" s="321" t="s">
        <v>138</v>
      </c>
      <c r="P37" s="323"/>
      <c r="R37" s="110"/>
    </row>
    <row r="38" spans="1:23" ht="32.1" customHeight="1" thickBot="1">
      <c r="A38" s="160" t="s">
        <v>142</v>
      </c>
      <c r="B38" s="161" t="s">
        <v>141</v>
      </c>
      <c r="C38" s="283" t="s">
        <v>140</v>
      </c>
      <c r="D38" s="283"/>
      <c r="E38" s="162"/>
      <c r="F38" s="284" t="s">
        <v>139</v>
      </c>
      <c r="G38" s="285"/>
      <c r="H38" s="286" t="s">
        <v>92</v>
      </c>
      <c r="I38" s="286"/>
      <c r="J38" s="286"/>
      <c r="K38" s="287" t="s">
        <v>138</v>
      </c>
      <c r="L38" s="288"/>
      <c r="M38" s="287" t="s">
        <v>138</v>
      </c>
      <c r="N38" s="288"/>
      <c r="O38" s="287" t="s">
        <v>138</v>
      </c>
      <c r="P38" s="289"/>
      <c r="R38" s="110"/>
    </row>
    <row r="39" spans="1:23" ht="26.25" customHeight="1">
      <c r="A39" s="163"/>
      <c r="B39" s="164"/>
      <c r="C39" s="165"/>
      <c r="D39" s="165"/>
      <c r="E39" s="166"/>
      <c r="F39" s="167"/>
      <c r="G39" s="167"/>
      <c r="H39" s="154"/>
      <c r="I39" s="154"/>
      <c r="J39" s="154"/>
      <c r="K39" s="168"/>
      <c r="L39" s="168"/>
      <c r="M39" s="168"/>
      <c r="N39" s="168"/>
      <c r="O39" s="168"/>
      <c r="P39" s="168"/>
      <c r="Q39" s="110"/>
      <c r="R39" s="110"/>
    </row>
    <row r="40" spans="1:23" ht="24.75" customHeight="1" thickBot="1">
      <c r="A40" s="110"/>
      <c r="B40" s="110"/>
      <c r="C40" s="110"/>
      <c r="D40" s="110"/>
      <c r="E40" s="110"/>
      <c r="F40" s="110"/>
      <c r="G40" s="110"/>
      <c r="H40" s="110"/>
      <c r="I40" s="110"/>
      <c r="J40" s="110"/>
      <c r="K40" s="110"/>
      <c r="L40" s="110"/>
      <c r="M40" s="110"/>
      <c r="N40" s="110"/>
      <c r="O40" s="110"/>
      <c r="P40" s="110"/>
      <c r="Q40" s="110"/>
      <c r="R40" s="110"/>
    </row>
    <row r="41" spans="1:23" ht="45" customHeight="1">
      <c r="A41" s="293" t="s">
        <v>137</v>
      </c>
      <c r="B41" s="294"/>
      <c r="C41" s="294"/>
      <c r="D41" s="294"/>
      <c r="E41" s="294"/>
      <c r="F41" s="295"/>
      <c r="G41" s="170" t="s">
        <v>136</v>
      </c>
      <c r="H41" s="171" t="s">
        <v>135</v>
      </c>
      <c r="J41" s="64"/>
      <c r="K41" s="64"/>
      <c r="L41" s="64"/>
      <c r="M41" s="64"/>
      <c r="N41" s="64"/>
      <c r="O41" s="64"/>
      <c r="P41" s="64"/>
      <c r="W41" s="44"/>
    </row>
    <row r="42" spans="1:23" ht="45" customHeight="1">
      <c r="A42" s="290" t="s">
        <v>134</v>
      </c>
      <c r="B42" s="291"/>
      <c r="C42" s="291"/>
      <c r="D42" s="291"/>
      <c r="E42" s="291"/>
      <c r="F42" s="292"/>
      <c r="G42" s="65"/>
      <c r="H42" s="66"/>
    </row>
    <row r="43" spans="1:23" ht="45" customHeight="1">
      <c r="A43" s="290" t="s">
        <v>196</v>
      </c>
      <c r="B43" s="291"/>
      <c r="C43" s="291"/>
      <c r="D43" s="291"/>
      <c r="E43" s="291"/>
      <c r="F43" s="292"/>
      <c r="G43" s="65"/>
      <c r="H43" s="66"/>
      <c r="W43" s="43"/>
    </row>
    <row r="44" spans="1:23" ht="45" customHeight="1">
      <c r="A44" s="290" t="s">
        <v>133</v>
      </c>
      <c r="B44" s="291"/>
      <c r="C44" s="291"/>
      <c r="D44" s="291"/>
      <c r="E44" s="291"/>
      <c r="F44" s="292"/>
      <c r="G44" s="65"/>
      <c r="H44" s="66"/>
    </row>
    <row r="45" spans="1:23" ht="45" customHeight="1">
      <c r="A45" s="274" t="s">
        <v>132</v>
      </c>
      <c r="B45" s="275"/>
      <c r="C45" s="275"/>
      <c r="D45" s="275"/>
      <c r="E45" s="275"/>
      <c r="F45" s="276"/>
      <c r="G45" s="65"/>
      <c r="H45" s="66"/>
    </row>
    <row r="46" spans="1:23" ht="45" customHeight="1">
      <c r="A46" s="274" t="s">
        <v>131</v>
      </c>
      <c r="B46" s="275"/>
      <c r="C46" s="275"/>
      <c r="D46" s="275"/>
      <c r="E46" s="275"/>
      <c r="F46" s="276"/>
      <c r="G46" s="65"/>
      <c r="H46" s="66"/>
    </row>
    <row r="47" spans="1:23" ht="45" customHeight="1">
      <c r="A47" s="274" t="s">
        <v>130</v>
      </c>
      <c r="B47" s="275"/>
      <c r="C47" s="275"/>
      <c r="D47" s="275"/>
      <c r="E47" s="275"/>
      <c r="F47" s="276"/>
      <c r="G47" s="65"/>
      <c r="H47" s="66"/>
    </row>
    <row r="48" spans="1:23" ht="45" customHeight="1" thickBot="1">
      <c r="A48" s="277" t="s">
        <v>129</v>
      </c>
      <c r="B48" s="278"/>
      <c r="C48" s="278"/>
      <c r="D48" s="278"/>
      <c r="E48" s="278"/>
      <c r="F48" s="279"/>
      <c r="G48" s="67"/>
      <c r="H48" s="68"/>
    </row>
    <row r="49" spans="1:38" ht="24.75" customHeight="1">
      <c r="A49" s="110"/>
      <c r="B49" s="110"/>
      <c r="C49" s="110"/>
      <c r="D49" s="110"/>
      <c r="E49" s="110"/>
      <c r="F49" s="110"/>
      <c r="G49" s="110"/>
      <c r="H49" s="110"/>
      <c r="I49" s="110"/>
    </row>
    <row r="50" spans="1:38" ht="29.1" customHeight="1">
      <c r="A50" s="268" t="s">
        <v>128</v>
      </c>
      <c r="B50" s="269"/>
      <c r="C50" s="269"/>
      <c r="D50" s="269"/>
      <c r="E50" s="269"/>
      <c r="F50" s="269"/>
      <c r="G50" s="269"/>
      <c r="H50" s="270"/>
      <c r="I50" s="280" t="s">
        <v>127</v>
      </c>
      <c r="J50" s="280"/>
      <c r="K50" s="280"/>
      <c r="L50" s="280"/>
      <c r="M50" s="280"/>
      <c r="N50" s="280"/>
      <c r="O50" s="280"/>
      <c r="P50" s="280"/>
      <c r="Q50" s="280"/>
      <c r="R50" s="280"/>
    </row>
    <row r="51" spans="1:38" ht="29.1" customHeight="1">
      <c r="A51" s="268"/>
      <c r="B51" s="270"/>
      <c r="C51" s="169" t="s">
        <v>124</v>
      </c>
      <c r="D51" s="169" t="s">
        <v>123</v>
      </c>
      <c r="E51" s="169" t="s">
        <v>122</v>
      </c>
      <c r="F51" s="169" t="s">
        <v>121</v>
      </c>
      <c r="G51" s="169" t="s">
        <v>120</v>
      </c>
      <c r="H51" s="169" t="s">
        <v>119</v>
      </c>
      <c r="I51" s="281"/>
      <c r="J51" s="282"/>
      <c r="K51" s="169" t="s">
        <v>124</v>
      </c>
      <c r="L51" s="169" t="s">
        <v>123</v>
      </c>
      <c r="M51" s="169" t="s">
        <v>122</v>
      </c>
      <c r="N51" s="169" t="s">
        <v>121</v>
      </c>
      <c r="O51" s="169" t="s">
        <v>120</v>
      </c>
      <c r="P51" s="169" t="s">
        <v>119</v>
      </c>
      <c r="Q51" s="169" t="s">
        <v>118</v>
      </c>
      <c r="R51" s="169" t="s">
        <v>118</v>
      </c>
    </row>
    <row r="52" spans="1:38" ht="29.1" customHeight="1">
      <c r="A52" s="226" t="s">
        <v>117</v>
      </c>
      <c r="B52" s="227"/>
      <c r="C52" s="199">
        <f>'児童・生徒（男性）'!AA6+'児童・生徒（男性）'!AA7+'児童・生徒（男性）'!AA8</f>
        <v>0</v>
      </c>
      <c r="D52" s="199">
        <f>'児童・生徒（男性）'!AB6+'児童・生徒（男性）'!AB7+'児童・生徒（男性）'!AB8</f>
        <v>0</v>
      </c>
      <c r="E52" s="199">
        <f>'児童・生徒（男性）'!AC6+'児童・生徒（男性）'!AC7+'児童・生徒（男性）'!AC8</f>
        <v>0</v>
      </c>
      <c r="F52" s="199">
        <f>'児童・生徒（男性）'!AD6+'児童・生徒（男性）'!AD7+'児童・生徒（男性）'!AD8</f>
        <v>0</v>
      </c>
      <c r="G52" s="199">
        <f>'児童・生徒（男性）'!AE6+'児童・生徒（男性）'!AE7+'児童・生徒（男性）'!AE8</f>
        <v>0</v>
      </c>
      <c r="H52" s="199">
        <f>'児童・生徒（男性）'!AF6+'児童・生徒（男性）'!AF7+'児童・生徒（男性）'!AF8</f>
        <v>0</v>
      </c>
      <c r="I52" s="264" t="s">
        <v>117</v>
      </c>
      <c r="J52" s="264"/>
      <c r="K52" s="199">
        <f>'日帰り（研修生・男性）'!T9+'日帰り（研修生・男性）'!T10+'日帰り（研修生・男性）'!T11</f>
        <v>0</v>
      </c>
      <c r="L52" s="199">
        <f>'日帰り（研修生・男性）'!U9+'日帰り（研修生・男性）'!U10+'日帰り（研修生・男性）'!U11</f>
        <v>0</v>
      </c>
      <c r="M52" s="199">
        <f>'日帰り（研修生・男性）'!V9+'日帰り（研修生・男性）'!V10+'日帰り（研修生・男性）'!V11</f>
        <v>0</v>
      </c>
      <c r="N52" s="199">
        <f>'日帰り（研修生・男性）'!W9+'日帰り（研修生・男性）'!W10+'日帰り（研修生・男性）'!W11</f>
        <v>0</v>
      </c>
      <c r="O52" s="199">
        <f>'日帰り（研修生・男性）'!X9+'日帰り（研修生・男性）'!X10+'日帰り（研修生・男性）'!X11</f>
        <v>0</v>
      </c>
      <c r="P52" s="199">
        <f>'日帰り（研修生・男性）'!Y9+'日帰り（研修生・男性）'!Y10+'日帰り（研修生・男性）'!Y11</f>
        <v>0</v>
      </c>
      <c r="Q52" s="199">
        <f>'日帰り（研修生・男性）'!Z9+'日帰り（研修生・男性）'!Z10+'日帰り（研修生・男性）'!Z11</f>
        <v>0</v>
      </c>
      <c r="R52" s="199">
        <f>'日帰り（研修生・男性）'!AA9+'日帰り（研修生・男性）'!AA10+'日帰り（研修生・男性）'!AA11</f>
        <v>0</v>
      </c>
    </row>
    <row r="53" spans="1:38" ht="29.1" customHeight="1">
      <c r="A53" s="226" t="s">
        <v>103</v>
      </c>
      <c r="B53" s="227"/>
      <c r="C53" s="199">
        <f>'児童・生徒（男性）'!AA9+'引率者（男性）'!B40</f>
        <v>0</v>
      </c>
      <c r="D53" s="199">
        <f>'児童・生徒（男性）'!AB9+'引率者（男性）'!C40</f>
        <v>0</v>
      </c>
      <c r="E53" s="199">
        <f>'児童・生徒（男性）'!AC9+'引率者（男性）'!D40</f>
        <v>0</v>
      </c>
      <c r="F53" s="199">
        <f>'児童・生徒（男性）'!AD9+'引率者（男性）'!E40</f>
        <v>0</v>
      </c>
      <c r="G53" s="199">
        <f>'児童・生徒（男性）'!AE9+'引率者（男性）'!F40</f>
        <v>0</v>
      </c>
      <c r="H53" s="199">
        <f>'児童・生徒（男性）'!AF9+'引率者（男性）'!G40</f>
        <v>0</v>
      </c>
      <c r="I53" s="264" t="s">
        <v>103</v>
      </c>
      <c r="J53" s="264"/>
      <c r="K53" s="199">
        <f>'日帰り（研修生・男性）'!T12+'日帰り（引率者・男性）'!B40</f>
        <v>0</v>
      </c>
      <c r="L53" s="199">
        <f>'日帰り（研修生・男性）'!U12+'日帰り（引率者・男性）'!C40</f>
        <v>0</v>
      </c>
      <c r="M53" s="199">
        <f>'日帰り（研修生・男性）'!V12+'日帰り（引率者・男性）'!D40</f>
        <v>0</v>
      </c>
      <c r="N53" s="199">
        <f>'日帰り（研修生・男性）'!W12+'日帰り（引率者・男性）'!E40</f>
        <v>0</v>
      </c>
      <c r="O53" s="199">
        <f>'日帰り（研修生・男性）'!X12+'日帰り（引率者・男性）'!F40</f>
        <v>0</v>
      </c>
      <c r="P53" s="199">
        <f>'日帰り（研修生・男性）'!Y12+'日帰り（引率者・男性）'!G40</f>
        <v>0</v>
      </c>
      <c r="Q53" s="199">
        <f>'日帰り（研修生・男性）'!Z12+'日帰り（引率者・男性）'!H40</f>
        <v>0</v>
      </c>
      <c r="R53" s="199">
        <f>'日帰り（研修生・男性）'!AA12+'日帰り（引率者・男性）'!I40</f>
        <v>0</v>
      </c>
    </row>
    <row r="54" spans="1:38" ht="29.1" customHeight="1">
      <c r="A54" s="226" t="s">
        <v>101</v>
      </c>
      <c r="B54" s="227"/>
      <c r="C54" s="199">
        <f>'引率者（男性）'!B39</f>
        <v>0</v>
      </c>
      <c r="D54" s="199">
        <f>'引率者（男性）'!C39</f>
        <v>0</v>
      </c>
      <c r="E54" s="199">
        <f>'引率者（男性）'!D39</f>
        <v>0</v>
      </c>
      <c r="F54" s="199">
        <f>'引率者（男性）'!E39</f>
        <v>0</v>
      </c>
      <c r="G54" s="199">
        <f>'引率者（男性）'!F39</f>
        <v>0</v>
      </c>
      <c r="H54" s="199">
        <f>'引率者（男性）'!G39</f>
        <v>0</v>
      </c>
      <c r="I54" s="264" t="s">
        <v>101</v>
      </c>
      <c r="J54" s="264"/>
      <c r="K54" s="199">
        <f>'日帰り（研修生・男性）'!T13+'日帰り（引率者・男性）'!B39</f>
        <v>0</v>
      </c>
      <c r="L54" s="199">
        <f>'日帰り（研修生・男性）'!U13+'日帰り（引率者・男性）'!C39</f>
        <v>0</v>
      </c>
      <c r="M54" s="199">
        <f>'日帰り（研修生・男性）'!V13+'日帰り（引率者・男性）'!D39</f>
        <v>0</v>
      </c>
      <c r="N54" s="199">
        <f>'日帰り（研修生・男性）'!W13+'日帰り（引率者・男性）'!E39</f>
        <v>0</v>
      </c>
      <c r="O54" s="199">
        <f>'日帰り（研修生・男性）'!X13+'日帰り（引率者・男性）'!F39</f>
        <v>0</v>
      </c>
      <c r="P54" s="199">
        <f>'日帰り（研修生・男性）'!Y13+'日帰り（引率者・男性）'!G39</f>
        <v>0</v>
      </c>
      <c r="Q54" s="199">
        <f>'日帰り（研修生・男性）'!Z13+'日帰り（引率者・男性）'!H39</f>
        <v>0</v>
      </c>
      <c r="R54" s="199">
        <f>'日帰り（研修生・男性）'!AA13+'日帰り（引率者・男性）'!I39</f>
        <v>0</v>
      </c>
    </row>
    <row r="55" spans="1:38" ht="29.1" customHeight="1">
      <c r="A55" s="268" t="s">
        <v>126</v>
      </c>
      <c r="B55" s="269"/>
      <c r="C55" s="269"/>
      <c r="D55" s="269"/>
      <c r="E55" s="269"/>
      <c r="F55" s="269"/>
      <c r="G55" s="269"/>
      <c r="H55" s="270"/>
      <c r="I55" s="271" t="s">
        <v>125</v>
      </c>
      <c r="J55" s="272"/>
      <c r="K55" s="272"/>
      <c r="L55" s="272"/>
      <c r="M55" s="272"/>
      <c r="N55" s="272"/>
      <c r="O55" s="272"/>
      <c r="P55" s="272"/>
      <c r="Q55" s="272"/>
      <c r="R55" s="273"/>
    </row>
    <row r="56" spans="1:38" ht="29.1" customHeight="1">
      <c r="A56" s="268"/>
      <c r="B56" s="270"/>
      <c r="C56" s="169" t="s">
        <v>124</v>
      </c>
      <c r="D56" s="169" t="s">
        <v>123</v>
      </c>
      <c r="E56" s="169" t="s">
        <v>122</v>
      </c>
      <c r="F56" s="169" t="s">
        <v>121</v>
      </c>
      <c r="G56" s="169" t="s">
        <v>120</v>
      </c>
      <c r="H56" s="169" t="s">
        <v>119</v>
      </c>
      <c r="I56" s="268"/>
      <c r="J56" s="270"/>
      <c r="K56" s="169" t="s">
        <v>124</v>
      </c>
      <c r="L56" s="169" t="s">
        <v>123</v>
      </c>
      <c r="M56" s="169" t="s">
        <v>122</v>
      </c>
      <c r="N56" s="169" t="s">
        <v>121</v>
      </c>
      <c r="O56" s="169" t="s">
        <v>120</v>
      </c>
      <c r="P56" s="169" t="s">
        <v>119</v>
      </c>
      <c r="Q56" s="169" t="s">
        <v>118</v>
      </c>
      <c r="R56" s="169" t="s">
        <v>118</v>
      </c>
    </row>
    <row r="57" spans="1:38" ht="29.1" customHeight="1">
      <c r="A57" s="226" t="s">
        <v>117</v>
      </c>
      <c r="B57" s="227"/>
      <c r="C57" s="199">
        <f>'児童・生徒（女性）'!AA6+'児童・生徒（女性）'!AA7+'児童・生徒（女性）'!AA8</f>
        <v>0</v>
      </c>
      <c r="D57" s="199">
        <f>'児童・生徒（女性）'!AB6+'児童・生徒（女性）'!AB7+'児童・生徒（女性）'!AB8</f>
        <v>0</v>
      </c>
      <c r="E57" s="199">
        <f>'児童・生徒（女性）'!AC6+'児童・生徒（女性）'!AC7+'児童・生徒（女性）'!AC8</f>
        <v>0</v>
      </c>
      <c r="F57" s="199">
        <f>'児童・生徒（女性）'!AD6+'児童・生徒（女性）'!AD7+'児童・生徒（女性）'!AD8</f>
        <v>0</v>
      </c>
      <c r="G57" s="199">
        <f>'児童・生徒（女性）'!AE6+'児童・生徒（女性）'!AE7+'児童・生徒（女性）'!AE8</f>
        <v>0</v>
      </c>
      <c r="H57" s="199">
        <f>'児童・生徒（女性）'!AF6+'児童・生徒（女性）'!AF7+'児童・生徒（女性）'!AF8</f>
        <v>0</v>
      </c>
      <c r="I57" s="264" t="s">
        <v>117</v>
      </c>
      <c r="J57" s="264"/>
      <c r="K57" s="199">
        <f>'日帰り（研修生・女性）'!T9+'日帰り（研修生・女性）'!T10+'日帰り（研修生・女性）'!T11</f>
        <v>0</v>
      </c>
      <c r="L57" s="199">
        <f>'日帰り（研修生・女性）'!U9+'日帰り（研修生・女性）'!U10+'日帰り（研修生・女性）'!U11</f>
        <v>0</v>
      </c>
      <c r="M57" s="199">
        <f>'日帰り（研修生・女性）'!V9+'日帰り（研修生・女性）'!V10+'日帰り（研修生・女性）'!V11</f>
        <v>0</v>
      </c>
      <c r="N57" s="199">
        <f>'日帰り（研修生・女性）'!W9+'日帰り（研修生・女性）'!W10+'日帰り（研修生・女性）'!W11</f>
        <v>0</v>
      </c>
      <c r="O57" s="199">
        <f>'日帰り（研修生・女性）'!X9+'日帰り（研修生・女性）'!X10+'日帰り（研修生・女性）'!X11</f>
        <v>0</v>
      </c>
      <c r="P57" s="199">
        <f>'日帰り（研修生・女性）'!Y9+'日帰り（研修生・女性）'!Y10+'日帰り（研修生・女性）'!Y11</f>
        <v>0</v>
      </c>
      <c r="Q57" s="199">
        <f>'日帰り（研修生・女性）'!Z9+'日帰り（研修生・女性）'!Z10+'日帰り（研修生・女性）'!Z11</f>
        <v>0</v>
      </c>
      <c r="R57" s="199">
        <f>'日帰り（研修生・女性）'!AA9+'日帰り（研修生・女性）'!AA10+'日帰り（研修生・女性）'!AA11</f>
        <v>0</v>
      </c>
    </row>
    <row r="58" spans="1:38" ht="29.1" customHeight="1">
      <c r="A58" s="226" t="s">
        <v>103</v>
      </c>
      <c r="B58" s="227"/>
      <c r="C58" s="199">
        <f>'児童・生徒（女性）'!AA9+'引率者（女性）'!B40</f>
        <v>0</v>
      </c>
      <c r="D58" s="199">
        <f>'児童・生徒（女性）'!AB9+'引率者（女性）'!C40</f>
        <v>0</v>
      </c>
      <c r="E58" s="199">
        <f>'児童・生徒（女性）'!AC9+'引率者（女性）'!D40</f>
        <v>0</v>
      </c>
      <c r="F58" s="199">
        <f>'児童・生徒（女性）'!AD9+'引率者（女性）'!E40</f>
        <v>0</v>
      </c>
      <c r="G58" s="199">
        <f>'児童・生徒（女性）'!AE9+'引率者（女性）'!F40</f>
        <v>0</v>
      </c>
      <c r="H58" s="199">
        <f>'児童・生徒（女性）'!AF9+'引率者（女性）'!G40</f>
        <v>0</v>
      </c>
      <c r="I58" s="264" t="s">
        <v>103</v>
      </c>
      <c r="J58" s="264"/>
      <c r="K58" s="199">
        <f>'日帰り（研修生・女性）'!T12+'日帰り（引率者・女性）'!B40</f>
        <v>0</v>
      </c>
      <c r="L58" s="199">
        <f>'日帰り（研修生・女性）'!U12+'日帰り（引率者・女性）'!C40</f>
        <v>0</v>
      </c>
      <c r="M58" s="199">
        <f>'日帰り（研修生・女性）'!V12+'日帰り（引率者・女性）'!D40</f>
        <v>0</v>
      </c>
      <c r="N58" s="199">
        <f>'日帰り（研修生・女性）'!W12+'日帰り（引率者・女性）'!E40</f>
        <v>0</v>
      </c>
      <c r="O58" s="199">
        <f>'日帰り（研修生・女性）'!X12+'日帰り（引率者・女性）'!F40</f>
        <v>0</v>
      </c>
      <c r="P58" s="199">
        <f>'日帰り（研修生・女性）'!Y12+'日帰り（引率者・女性）'!G40</f>
        <v>0</v>
      </c>
      <c r="Q58" s="199">
        <f>'日帰り（研修生・女性）'!Z12+'日帰り（引率者・女性）'!H40</f>
        <v>0</v>
      </c>
      <c r="R58" s="199">
        <f>'日帰り（研修生・女性）'!AA12+'日帰り（引率者・女性）'!I40</f>
        <v>0</v>
      </c>
    </row>
    <row r="59" spans="1:38" ht="29.1" customHeight="1">
      <c r="A59" s="226" t="s">
        <v>101</v>
      </c>
      <c r="B59" s="227"/>
      <c r="C59" s="199">
        <f>'引率者（女性）'!B39</f>
        <v>0</v>
      </c>
      <c r="D59" s="199">
        <f>'引率者（女性）'!C39</f>
        <v>0</v>
      </c>
      <c r="E59" s="199">
        <f>'引率者（女性）'!D39</f>
        <v>0</v>
      </c>
      <c r="F59" s="199">
        <f>'引率者（女性）'!E39</f>
        <v>0</v>
      </c>
      <c r="G59" s="199">
        <f>'引率者（女性）'!F39</f>
        <v>0</v>
      </c>
      <c r="H59" s="199">
        <f>'引率者（女性）'!G39</f>
        <v>0</v>
      </c>
      <c r="I59" s="264" t="s">
        <v>101</v>
      </c>
      <c r="J59" s="264"/>
      <c r="K59" s="199">
        <f>'日帰り（研修生・女性）'!T13+'日帰り（引率者・女性）'!B39</f>
        <v>0</v>
      </c>
      <c r="L59" s="199">
        <f>'日帰り（研修生・女性）'!U13+'日帰り（引率者・女性）'!C39</f>
        <v>0</v>
      </c>
      <c r="M59" s="199">
        <f>'日帰り（研修生・女性）'!V13+'日帰り（引率者・女性）'!D39</f>
        <v>0</v>
      </c>
      <c r="N59" s="199">
        <f>'日帰り（研修生・女性）'!W13+'日帰り（引率者・女性）'!E39</f>
        <v>0</v>
      </c>
      <c r="O59" s="199">
        <f>'日帰り（研修生・女性）'!X13+'日帰り（引率者・女性）'!F39</f>
        <v>0</v>
      </c>
      <c r="P59" s="199">
        <f>'日帰り（研修生・女性）'!Y13+'日帰り（引率者・女性）'!G39</f>
        <v>0</v>
      </c>
      <c r="Q59" s="199">
        <f>'日帰り（研修生・女性）'!Z13+'日帰り（引率者・女性）'!H39</f>
        <v>0</v>
      </c>
      <c r="R59" s="199">
        <f>'日帰り（研修生・女性）'!AA13+'日帰り（引率者・女性）'!I39</f>
        <v>0</v>
      </c>
    </row>
    <row r="60" spans="1:38" ht="24.75" customHeight="1">
      <c r="A60" s="110"/>
      <c r="B60" s="110"/>
      <c r="C60" s="110"/>
      <c r="D60" s="110"/>
      <c r="E60" s="110"/>
      <c r="F60" s="110"/>
      <c r="G60" s="110"/>
      <c r="H60" s="110"/>
      <c r="I60" s="110"/>
      <c r="J60" s="110"/>
      <c r="K60" s="110"/>
      <c r="L60" s="110"/>
      <c r="M60" s="110"/>
      <c r="N60" s="110"/>
      <c r="O60" s="110"/>
      <c r="P60" s="110"/>
      <c r="Q60" s="110"/>
      <c r="R60" s="110"/>
    </row>
    <row r="61" spans="1:38" ht="25.5">
      <c r="A61" s="172" t="s">
        <v>116</v>
      </c>
      <c r="B61" s="110"/>
      <c r="C61" s="110"/>
      <c r="D61" s="110"/>
      <c r="E61" s="110"/>
      <c r="F61" s="110"/>
      <c r="G61" s="110"/>
      <c r="H61" s="110"/>
      <c r="I61" s="110"/>
      <c r="J61" s="110"/>
      <c r="K61" s="110"/>
      <c r="L61" s="110"/>
      <c r="M61" s="110"/>
      <c r="N61" s="110"/>
      <c r="O61" s="110"/>
      <c r="P61" s="110"/>
      <c r="Q61" s="110"/>
      <c r="R61" s="110"/>
    </row>
    <row r="62" spans="1:38" ht="32.1" customHeight="1">
      <c r="A62" s="245"/>
      <c r="B62" s="265"/>
      <c r="C62" s="266" t="s">
        <v>114</v>
      </c>
      <c r="D62" s="266"/>
      <c r="E62" s="266"/>
      <c r="F62" s="266"/>
      <c r="G62" s="266"/>
      <c r="H62" s="266"/>
      <c r="I62" s="245"/>
      <c r="J62" s="265"/>
      <c r="K62" s="245" t="s">
        <v>115</v>
      </c>
      <c r="L62" s="246"/>
      <c r="M62" s="246"/>
      <c r="N62" s="246"/>
      <c r="O62" s="246"/>
      <c r="P62" s="265"/>
      <c r="Q62" s="110"/>
      <c r="R62" s="110"/>
      <c r="W62" s="260" t="s">
        <v>114</v>
      </c>
      <c r="X62" s="267"/>
      <c r="Y62" s="267"/>
      <c r="Z62" s="267"/>
      <c r="AA62" s="267"/>
      <c r="AB62" s="267"/>
      <c r="AC62" s="267"/>
      <c r="AD62" s="261"/>
      <c r="AE62" s="260" t="s">
        <v>113</v>
      </c>
      <c r="AF62" s="267"/>
      <c r="AG62" s="267"/>
      <c r="AH62" s="267"/>
      <c r="AI62" s="267"/>
      <c r="AJ62" s="267"/>
      <c r="AK62" s="267"/>
      <c r="AL62" s="261"/>
    </row>
    <row r="63" spans="1:38" ht="32.1" customHeight="1">
      <c r="A63" s="253" t="s">
        <v>106</v>
      </c>
      <c r="B63" s="254"/>
      <c r="C63" s="173">
        <v>600</v>
      </c>
      <c r="D63" s="174" t="s">
        <v>80</v>
      </c>
      <c r="E63" s="200">
        <f>Y64+2*Z64+3*AA64</f>
        <v>0</v>
      </c>
      <c r="F63" s="174" t="s">
        <v>74</v>
      </c>
      <c r="G63" s="257">
        <f t="shared" ref="G63:G70" si="0">C63*E63</f>
        <v>0</v>
      </c>
      <c r="H63" s="258"/>
      <c r="I63" s="253" t="s">
        <v>106</v>
      </c>
      <c r="J63" s="254"/>
      <c r="K63" s="173">
        <v>300</v>
      </c>
      <c r="L63" s="174" t="s">
        <v>80</v>
      </c>
      <c r="M63" s="200">
        <f>AG64+2*AH64+3*AI64</f>
        <v>0</v>
      </c>
      <c r="N63" s="174" t="s">
        <v>74</v>
      </c>
      <c r="O63" s="257">
        <f t="shared" ref="O63:O69" si="1">K63*M63</f>
        <v>0</v>
      </c>
      <c r="P63" s="258"/>
      <c r="Q63" s="110"/>
      <c r="R63" s="110"/>
      <c r="W63" s="259"/>
      <c r="X63" s="259"/>
      <c r="Y63" s="42" t="s">
        <v>112</v>
      </c>
      <c r="Z63" s="42" t="s">
        <v>111</v>
      </c>
      <c r="AA63" s="42" t="s">
        <v>110</v>
      </c>
      <c r="AB63" s="42" t="s">
        <v>109</v>
      </c>
      <c r="AC63" s="42" t="s">
        <v>108</v>
      </c>
      <c r="AD63" s="42" t="s">
        <v>107</v>
      </c>
      <c r="AE63" s="260"/>
      <c r="AF63" s="261"/>
      <c r="AG63" s="42" t="s">
        <v>112</v>
      </c>
      <c r="AH63" s="42" t="s">
        <v>111</v>
      </c>
      <c r="AI63" s="42" t="s">
        <v>110</v>
      </c>
      <c r="AJ63" s="42" t="s">
        <v>109</v>
      </c>
      <c r="AK63" s="42" t="s">
        <v>108</v>
      </c>
      <c r="AL63" s="42" t="s">
        <v>107</v>
      </c>
    </row>
    <row r="64" spans="1:38" ht="32.1" customHeight="1">
      <c r="A64" s="255"/>
      <c r="B64" s="256"/>
      <c r="C64" s="175">
        <v>1800</v>
      </c>
      <c r="D64" s="176" t="s">
        <v>80</v>
      </c>
      <c r="E64" s="201">
        <f>AB64+AC64+AD64</f>
        <v>0</v>
      </c>
      <c r="F64" s="176" t="s">
        <v>74</v>
      </c>
      <c r="G64" s="262">
        <f t="shared" si="0"/>
        <v>0</v>
      </c>
      <c r="H64" s="263"/>
      <c r="I64" s="255"/>
      <c r="J64" s="256"/>
      <c r="K64" s="175">
        <v>900</v>
      </c>
      <c r="L64" s="176" t="s">
        <v>80</v>
      </c>
      <c r="M64" s="201">
        <f>AJ64+AK64+AL64</f>
        <v>0</v>
      </c>
      <c r="N64" s="176" t="s">
        <v>74</v>
      </c>
      <c r="O64" s="262">
        <f t="shared" si="1"/>
        <v>0</v>
      </c>
      <c r="P64" s="263"/>
      <c r="Q64" s="110"/>
      <c r="R64" s="110"/>
      <c r="W64" s="259" t="s">
        <v>106</v>
      </c>
      <c r="X64" s="259"/>
      <c r="Y64" s="42">
        <f>'児童・生徒（男性）'!AH6+'児童・生徒（女性）'!AH6</f>
        <v>0</v>
      </c>
      <c r="Z64" s="42">
        <f>'児童・生徒（男性）'!AI6+'児童・生徒（女性）'!AI6</f>
        <v>0</v>
      </c>
      <c r="AA64" s="42">
        <f>'児童・生徒（男性）'!AJ6+'児童・生徒（女性）'!AJ6</f>
        <v>0</v>
      </c>
      <c r="AB64" s="42">
        <f>'児童・生徒（男性）'!AK6+'児童・生徒（女性）'!AK6</f>
        <v>0</v>
      </c>
      <c r="AC64" s="42">
        <f>'児童・生徒（男性）'!AL6+'児童・生徒（女性）'!AL6</f>
        <v>0</v>
      </c>
      <c r="AD64" s="42">
        <f>'児童・生徒（男性）'!AM6+'児童・生徒（女性）'!AM6</f>
        <v>0</v>
      </c>
      <c r="AE64" s="260" t="s">
        <v>106</v>
      </c>
      <c r="AF64" s="261"/>
      <c r="AG64" s="42">
        <f>'児童・生徒（男性）'!AH11+'児童・生徒（女性）'!AH11</f>
        <v>0</v>
      </c>
      <c r="AH64" s="42">
        <f>'児童・生徒（男性）'!AI11+'児童・生徒（女性）'!AI11</f>
        <v>0</v>
      </c>
      <c r="AI64" s="42">
        <f>'児童・生徒（男性）'!AJ11+'児童・生徒（女性）'!AJ11</f>
        <v>0</v>
      </c>
      <c r="AJ64" s="42">
        <f>'児童・生徒（男性）'!AK11+'児童・生徒（女性）'!AK11</f>
        <v>0</v>
      </c>
      <c r="AK64" s="42">
        <f>'児童・生徒（男性）'!AL11+'児童・生徒（女性）'!AL11</f>
        <v>0</v>
      </c>
      <c r="AL64" s="42">
        <f>'児童・生徒（男性）'!AM11+'児童・生徒（女性）'!AM11</f>
        <v>0</v>
      </c>
    </row>
    <row r="65" spans="1:38" ht="32.1" customHeight="1">
      <c r="A65" s="253" t="s">
        <v>105</v>
      </c>
      <c r="B65" s="254"/>
      <c r="C65" s="173">
        <v>600</v>
      </c>
      <c r="D65" s="174" t="s">
        <v>80</v>
      </c>
      <c r="E65" s="200">
        <f>Y65+2*Z65+3*AA65</f>
        <v>0</v>
      </c>
      <c r="F65" s="174" t="s">
        <v>74</v>
      </c>
      <c r="G65" s="257">
        <f t="shared" si="0"/>
        <v>0</v>
      </c>
      <c r="H65" s="258"/>
      <c r="I65" s="253" t="s">
        <v>105</v>
      </c>
      <c r="J65" s="254"/>
      <c r="K65" s="173">
        <v>300</v>
      </c>
      <c r="L65" s="174" t="s">
        <v>80</v>
      </c>
      <c r="M65" s="200">
        <f>AG65+2*AH65+3*AI65</f>
        <v>0</v>
      </c>
      <c r="N65" s="174" t="s">
        <v>74</v>
      </c>
      <c r="O65" s="257">
        <f t="shared" si="1"/>
        <v>0</v>
      </c>
      <c r="P65" s="258"/>
      <c r="Q65" s="110"/>
      <c r="R65" s="110"/>
      <c r="W65" s="259" t="s">
        <v>105</v>
      </c>
      <c r="X65" s="259"/>
      <c r="Y65" s="42">
        <f>'児童・生徒（男性）'!AH7+'児童・生徒（女性）'!AH7</f>
        <v>0</v>
      </c>
      <c r="Z65" s="42">
        <f>'児童・生徒（男性）'!AI7+'児童・生徒（女性）'!AI7</f>
        <v>0</v>
      </c>
      <c r="AA65" s="42">
        <f>'児童・生徒（男性）'!AJ7+'児童・生徒（女性）'!AJ7</f>
        <v>0</v>
      </c>
      <c r="AB65" s="42">
        <f>'児童・生徒（男性）'!AK7+'児童・生徒（女性）'!AK7</f>
        <v>0</v>
      </c>
      <c r="AC65" s="42">
        <f>'児童・生徒（男性）'!AL7+'児童・生徒（女性）'!AL7</f>
        <v>0</v>
      </c>
      <c r="AD65" s="42">
        <f>'児童・生徒（男性）'!AM7+'児童・生徒（女性）'!AM7</f>
        <v>0</v>
      </c>
      <c r="AE65" s="260" t="s">
        <v>105</v>
      </c>
      <c r="AF65" s="261"/>
      <c r="AG65" s="42">
        <f>'児童・生徒（男性）'!AH12+'児童・生徒（女性）'!AH12</f>
        <v>0</v>
      </c>
      <c r="AH65" s="42">
        <f>'児童・生徒（男性）'!AI12+'児童・生徒（女性）'!AI12</f>
        <v>0</v>
      </c>
      <c r="AI65" s="42">
        <f>'児童・生徒（男性）'!AJ12+'児童・生徒（女性）'!AJ12</f>
        <v>0</v>
      </c>
      <c r="AJ65" s="42">
        <f>'児童・生徒（男性）'!AK12+'児童・生徒（女性）'!AK12</f>
        <v>0</v>
      </c>
      <c r="AK65" s="42">
        <f>'児童・生徒（男性）'!AL12+'児童・生徒（女性）'!AL12</f>
        <v>0</v>
      </c>
      <c r="AL65" s="42">
        <f>'児童・生徒（男性）'!AM12+'児童・生徒（女性）'!AM12</f>
        <v>0</v>
      </c>
    </row>
    <row r="66" spans="1:38" ht="32.1" customHeight="1">
      <c r="A66" s="255"/>
      <c r="B66" s="256"/>
      <c r="C66" s="175">
        <v>1800</v>
      </c>
      <c r="D66" s="176" t="s">
        <v>80</v>
      </c>
      <c r="E66" s="201">
        <f>AB65+AC65+AD65</f>
        <v>0</v>
      </c>
      <c r="F66" s="176" t="s">
        <v>74</v>
      </c>
      <c r="G66" s="262">
        <f t="shared" si="0"/>
        <v>0</v>
      </c>
      <c r="H66" s="263"/>
      <c r="I66" s="255"/>
      <c r="J66" s="256"/>
      <c r="K66" s="175">
        <v>900</v>
      </c>
      <c r="L66" s="176" t="s">
        <v>80</v>
      </c>
      <c r="M66" s="201">
        <f>AJ65+AK65+AL65</f>
        <v>0</v>
      </c>
      <c r="N66" s="176" t="s">
        <v>74</v>
      </c>
      <c r="O66" s="262">
        <f t="shared" si="1"/>
        <v>0</v>
      </c>
      <c r="P66" s="263"/>
      <c r="Q66" s="110"/>
      <c r="R66" s="110"/>
      <c r="W66" s="259" t="s">
        <v>104</v>
      </c>
      <c r="X66" s="259"/>
      <c r="Y66" s="42">
        <f>'児童・生徒（男性）'!AH8+'児童・生徒（女性）'!AH8</f>
        <v>0</v>
      </c>
      <c r="Z66" s="42">
        <f>'児童・生徒（男性）'!AI8+'児童・生徒（女性）'!AI8</f>
        <v>0</v>
      </c>
      <c r="AA66" s="42">
        <f>'児童・生徒（男性）'!AJ8+'児童・生徒（女性）'!AJ8</f>
        <v>0</v>
      </c>
      <c r="AB66" s="42">
        <f>'児童・生徒（男性）'!AK8+'児童・生徒（女性）'!AK8</f>
        <v>0</v>
      </c>
      <c r="AC66" s="42">
        <f>'児童・生徒（男性）'!AL8+'児童・生徒（女性）'!AL8</f>
        <v>0</v>
      </c>
      <c r="AD66" s="42">
        <f>'児童・生徒（男性）'!AM8+'児童・生徒（女性）'!AM8</f>
        <v>0</v>
      </c>
      <c r="AE66" s="260" t="s">
        <v>104</v>
      </c>
      <c r="AF66" s="261"/>
      <c r="AG66" s="42">
        <f>'児童・生徒（男性）'!AH13+'児童・生徒（女性）'!AH13</f>
        <v>0</v>
      </c>
      <c r="AH66" s="42">
        <f>'児童・生徒（男性）'!AI13+'児童・生徒（女性）'!AI13</f>
        <v>0</v>
      </c>
      <c r="AI66" s="42">
        <f>'児童・生徒（男性）'!AJ13+'児童・生徒（女性）'!AJ13</f>
        <v>0</v>
      </c>
      <c r="AJ66" s="42">
        <f>'児童・生徒（男性）'!AK13+'児童・生徒（女性）'!AK13</f>
        <v>0</v>
      </c>
      <c r="AK66" s="42">
        <f>'児童・生徒（男性）'!AL13+'児童・生徒（女性）'!AL13</f>
        <v>0</v>
      </c>
      <c r="AL66" s="42">
        <f>'児童・生徒（男性）'!AM13+'児童・生徒（女性）'!AM13</f>
        <v>0</v>
      </c>
    </row>
    <row r="67" spans="1:38" ht="32.1" customHeight="1">
      <c r="A67" s="253" t="s">
        <v>104</v>
      </c>
      <c r="B67" s="254"/>
      <c r="C67" s="173">
        <v>600</v>
      </c>
      <c r="D67" s="174" t="s">
        <v>80</v>
      </c>
      <c r="E67" s="200">
        <f>Y66+2*Z66+3*AA66</f>
        <v>0</v>
      </c>
      <c r="F67" s="174" t="s">
        <v>74</v>
      </c>
      <c r="G67" s="257">
        <f t="shared" si="0"/>
        <v>0</v>
      </c>
      <c r="H67" s="258"/>
      <c r="I67" s="253" t="s">
        <v>104</v>
      </c>
      <c r="J67" s="254"/>
      <c r="K67" s="173">
        <v>300</v>
      </c>
      <c r="L67" s="174" t="s">
        <v>80</v>
      </c>
      <c r="M67" s="200">
        <f>AG66+2*AH66+3*AI66</f>
        <v>0</v>
      </c>
      <c r="N67" s="174" t="s">
        <v>74</v>
      </c>
      <c r="O67" s="257">
        <f t="shared" si="1"/>
        <v>0</v>
      </c>
      <c r="P67" s="258"/>
      <c r="Q67" s="110"/>
      <c r="R67" s="110"/>
      <c r="W67" s="259" t="s">
        <v>103</v>
      </c>
      <c r="X67" s="259"/>
      <c r="Y67" s="42">
        <f>'児童・生徒（男性）'!AH9+'児童・生徒（女性）'!AH9+'引率者（男性）'!J40+'引率者（女性）'!J40</f>
        <v>0</v>
      </c>
      <c r="Z67" s="42">
        <f>'児童・生徒（男性）'!AI9+'児童・生徒（女性）'!AI9+'引率者（男性）'!K40+'引率者（女性）'!K40</f>
        <v>0</v>
      </c>
      <c r="AA67" s="42">
        <f>'児童・生徒（男性）'!AJ9+'児童・生徒（女性）'!AJ9+'引率者（男性）'!L40+'引率者（女性）'!L40</f>
        <v>0</v>
      </c>
      <c r="AB67" s="42">
        <f>'児童・生徒（男性）'!AK9+'児童・生徒（女性）'!AK9+'引率者（男性）'!M40+'引率者（女性）'!M40</f>
        <v>0</v>
      </c>
      <c r="AC67" s="42">
        <f>'児童・生徒（男性）'!AL9+'児童・生徒（女性）'!AL9+'引率者（男性）'!N40+'引率者（女性）'!N40</f>
        <v>0</v>
      </c>
      <c r="AD67" s="42">
        <f>'児童・生徒（男性）'!AM9+'児童・生徒（女性）'!AM9+'引率者（男性）'!O40+'引率者（女性）'!O40</f>
        <v>0</v>
      </c>
      <c r="AE67" s="260" t="s">
        <v>102</v>
      </c>
      <c r="AF67" s="261"/>
      <c r="AG67" s="42">
        <f>'引率者（男性）'!J43+'引率者（女性）'!J43</f>
        <v>0</v>
      </c>
      <c r="AH67" s="42">
        <f>'引率者（男性）'!K43+'引率者（女性）'!K43</f>
        <v>0</v>
      </c>
      <c r="AI67" s="42">
        <f>'引率者（男性）'!L43+'引率者（女性）'!L43</f>
        <v>0</v>
      </c>
      <c r="AJ67" s="42">
        <f>'引率者（男性）'!M43+'引率者（女性）'!M43</f>
        <v>0</v>
      </c>
      <c r="AK67" s="42">
        <f>'引率者（男性）'!N43+'引率者（女性）'!N43</f>
        <v>0</v>
      </c>
      <c r="AL67" s="42">
        <f>'引率者（男性）'!O43+'引率者（女性）'!O43</f>
        <v>0</v>
      </c>
    </row>
    <row r="68" spans="1:38" ht="32.1" customHeight="1">
      <c r="A68" s="255"/>
      <c r="B68" s="256"/>
      <c r="C68" s="175">
        <v>1800</v>
      </c>
      <c r="D68" s="176" t="s">
        <v>80</v>
      </c>
      <c r="E68" s="201">
        <f>AB66+AC66+AD66</f>
        <v>0</v>
      </c>
      <c r="F68" s="176" t="s">
        <v>74</v>
      </c>
      <c r="G68" s="262">
        <f t="shared" si="0"/>
        <v>0</v>
      </c>
      <c r="H68" s="263"/>
      <c r="I68" s="255"/>
      <c r="J68" s="256"/>
      <c r="K68" s="175">
        <v>900</v>
      </c>
      <c r="L68" s="176" t="s">
        <v>80</v>
      </c>
      <c r="M68" s="201">
        <f>AJ66+AK66+AL66</f>
        <v>0</v>
      </c>
      <c r="N68" s="176" t="s">
        <v>74</v>
      </c>
      <c r="O68" s="262">
        <f t="shared" si="1"/>
        <v>0</v>
      </c>
      <c r="P68" s="263"/>
      <c r="Q68" s="110"/>
      <c r="R68" s="110"/>
      <c r="W68" s="259" t="s">
        <v>101</v>
      </c>
      <c r="X68" s="259"/>
      <c r="Y68" s="42">
        <f>'引率者（男性）'!J39+'引率者（女性）'!J39</f>
        <v>0</v>
      </c>
      <c r="Z68" s="42">
        <f>'引率者（男性）'!K39+'引率者（女性）'!K39</f>
        <v>0</v>
      </c>
      <c r="AA68" s="42">
        <f>'引率者（男性）'!L39+'引率者（女性）'!L39</f>
        <v>0</v>
      </c>
      <c r="AB68" s="42">
        <f>'引率者（男性）'!M39+'引率者（女性）'!M39</f>
        <v>0</v>
      </c>
      <c r="AC68" s="42">
        <f>'引率者（男性）'!N39+'引率者（女性）'!N39</f>
        <v>0</v>
      </c>
      <c r="AD68" s="42">
        <f>'引率者（男性）'!O39+'引率者（女性）'!O39</f>
        <v>0</v>
      </c>
    </row>
    <row r="69" spans="1:38" ht="32.1" customHeight="1">
      <c r="A69" s="249" t="s">
        <v>103</v>
      </c>
      <c r="B69" s="250"/>
      <c r="C69" s="177">
        <v>1200</v>
      </c>
      <c r="D69" s="178" t="s">
        <v>80</v>
      </c>
      <c r="E69" s="202">
        <f>Y67+2*Z67+3*AA67+4*AB67+5*AC67+6*AD67</f>
        <v>0</v>
      </c>
      <c r="F69" s="178" t="s">
        <v>74</v>
      </c>
      <c r="G69" s="251">
        <f t="shared" si="0"/>
        <v>0</v>
      </c>
      <c r="H69" s="252"/>
      <c r="I69" s="249" t="s">
        <v>102</v>
      </c>
      <c r="J69" s="250"/>
      <c r="K69" s="177">
        <v>300</v>
      </c>
      <c r="L69" s="178" t="s">
        <v>80</v>
      </c>
      <c r="M69" s="202">
        <f>AG67+2*AH67+3*AI67+4*AJ67+5*AK67+6*AL67</f>
        <v>0</v>
      </c>
      <c r="N69" s="178" t="s">
        <v>74</v>
      </c>
      <c r="O69" s="251">
        <f t="shared" si="1"/>
        <v>0</v>
      </c>
      <c r="P69" s="252"/>
      <c r="Q69" s="110"/>
      <c r="R69" s="110"/>
    </row>
    <row r="70" spans="1:38" ht="32.1" customHeight="1">
      <c r="A70" s="249" t="s">
        <v>101</v>
      </c>
      <c r="B70" s="250"/>
      <c r="C70" s="177">
        <v>2500</v>
      </c>
      <c r="D70" s="178" t="s">
        <v>80</v>
      </c>
      <c r="E70" s="202">
        <f>Y68+2*Z68+3*AA68+4*AB68+5*AC68+6*AD68</f>
        <v>0</v>
      </c>
      <c r="F70" s="178" t="s">
        <v>74</v>
      </c>
      <c r="G70" s="251">
        <f t="shared" si="0"/>
        <v>0</v>
      </c>
      <c r="H70" s="252"/>
      <c r="I70" s="181"/>
      <c r="J70" s="181"/>
      <c r="K70" s="181"/>
      <c r="L70" s="181"/>
      <c r="M70" s="181"/>
      <c r="N70" s="181"/>
      <c r="O70" s="181"/>
      <c r="P70" s="181"/>
      <c r="Q70" s="110"/>
      <c r="R70" s="110"/>
    </row>
    <row r="71" spans="1:38" ht="24.75" customHeight="1">
      <c r="A71" s="110"/>
      <c r="B71" s="110"/>
      <c r="C71" s="110"/>
      <c r="D71" s="110"/>
      <c r="E71" s="110"/>
      <c r="F71" s="110"/>
      <c r="G71" s="110"/>
      <c r="H71" s="110"/>
      <c r="I71" s="110"/>
      <c r="J71" s="229" t="s">
        <v>78</v>
      </c>
      <c r="K71" s="229"/>
      <c r="L71" s="229"/>
      <c r="M71" s="229"/>
      <c r="N71" s="229"/>
      <c r="O71" s="229"/>
      <c r="P71" s="229" t="s">
        <v>72</v>
      </c>
      <c r="Q71" s="110"/>
      <c r="R71" s="110"/>
    </row>
    <row r="72" spans="1:38" ht="24.75" customHeight="1" thickBot="1">
      <c r="A72" s="110"/>
      <c r="B72" s="110"/>
      <c r="C72" s="110"/>
      <c r="D72" s="110"/>
      <c r="E72" s="110"/>
      <c r="F72" s="110"/>
      <c r="G72" s="110"/>
      <c r="H72" s="110"/>
      <c r="I72" s="110"/>
      <c r="J72" s="229"/>
      <c r="K72" s="229"/>
      <c r="L72" s="229"/>
      <c r="M72" s="230"/>
      <c r="N72" s="230"/>
      <c r="O72" s="230"/>
      <c r="P72" s="229"/>
      <c r="Q72" s="110"/>
      <c r="R72" s="110"/>
    </row>
    <row r="73" spans="1:38" ht="24.75" customHeight="1" thickTop="1">
      <c r="A73" s="172" t="s">
        <v>100</v>
      </c>
      <c r="B73" s="110"/>
      <c r="C73" s="110"/>
      <c r="D73" s="110"/>
      <c r="E73" s="110"/>
      <c r="F73" s="110"/>
      <c r="G73" s="110"/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</row>
    <row r="74" spans="1:38" ht="32.1" customHeight="1">
      <c r="A74" s="242" t="s">
        <v>99</v>
      </c>
      <c r="B74" s="243"/>
      <c r="C74" s="243"/>
      <c r="D74" s="244"/>
      <c r="E74" s="245" t="s">
        <v>98</v>
      </c>
      <c r="F74" s="246"/>
      <c r="G74" s="179" t="s">
        <v>80</v>
      </c>
      <c r="H74" s="179"/>
      <c r="I74" s="179" t="s">
        <v>95</v>
      </c>
      <c r="J74" s="179" t="s">
        <v>74</v>
      </c>
      <c r="K74" s="247"/>
      <c r="L74" s="248"/>
      <c r="M74" s="110"/>
      <c r="N74" s="110"/>
      <c r="O74" s="110"/>
      <c r="P74" s="110"/>
      <c r="Q74" s="110"/>
      <c r="R74" s="110"/>
    </row>
    <row r="75" spans="1:38" ht="32.1" customHeight="1">
      <c r="A75" s="242" t="s">
        <v>97</v>
      </c>
      <c r="B75" s="243"/>
      <c r="C75" s="243"/>
      <c r="D75" s="244"/>
      <c r="E75" s="245" t="s">
        <v>96</v>
      </c>
      <c r="F75" s="246"/>
      <c r="G75" s="179" t="s">
        <v>80</v>
      </c>
      <c r="H75" s="179"/>
      <c r="I75" s="179" t="s">
        <v>95</v>
      </c>
      <c r="J75" s="179" t="s">
        <v>74</v>
      </c>
      <c r="K75" s="247"/>
      <c r="L75" s="248"/>
      <c r="M75" s="110"/>
      <c r="N75" s="110" t="s">
        <v>195</v>
      </c>
      <c r="O75" s="110"/>
      <c r="P75" s="110"/>
      <c r="Q75" s="110"/>
      <c r="R75" s="110"/>
    </row>
    <row r="76" spans="1:38" ht="32.1" customHeight="1">
      <c r="A76" s="242" t="s">
        <v>239</v>
      </c>
      <c r="B76" s="243"/>
      <c r="C76" s="243"/>
      <c r="D76" s="244"/>
      <c r="E76" s="245" t="s">
        <v>200</v>
      </c>
      <c r="F76" s="246"/>
      <c r="G76" s="179" t="s">
        <v>80</v>
      </c>
      <c r="H76" s="179"/>
      <c r="I76" s="179" t="s">
        <v>95</v>
      </c>
      <c r="J76" s="179" t="s">
        <v>74</v>
      </c>
      <c r="K76" s="247"/>
      <c r="L76" s="248"/>
      <c r="M76" s="110"/>
      <c r="N76" s="110"/>
      <c r="O76" s="110"/>
      <c r="P76" s="110"/>
      <c r="Q76" s="110"/>
      <c r="R76" s="110"/>
    </row>
    <row r="77" spans="1:38" ht="32.1" customHeight="1">
      <c r="A77" s="242" t="s">
        <v>236</v>
      </c>
      <c r="B77" s="243"/>
      <c r="C77" s="243"/>
      <c r="D77" s="244"/>
      <c r="E77" s="245" t="s">
        <v>93</v>
      </c>
      <c r="F77" s="246"/>
      <c r="G77" s="179" t="s">
        <v>80</v>
      </c>
      <c r="H77" s="179"/>
      <c r="I77" s="179" t="s">
        <v>88</v>
      </c>
      <c r="J77" s="179" t="s">
        <v>74</v>
      </c>
      <c r="K77" s="247"/>
      <c r="L77" s="248"/>
      <c r="M77" s="110"/>
      <c r="N77" s="110"/>
      <c r="O77" s="110"/>
      <c r="P77" s="110"/>
      <c r="Q77" s="110"/>
      <c r="R77" s="110"/>
    </row>
    <row r="78" spans="1:38" ht="32.1" customHeight="1">
      <c r="A78" s="242" t="s">
        <v>237</v>
      </c>
      <c r="B78" s="243"/>
      <c r="C78" s="243"/>
      <c r="D78" s="244"/>
      <c r="E78" s="245" t="s">
        <v>91</v>
      </c>
      <c r="F78" s="246"/>
      <c r="G78" s="179" t="s">
        <v>80</v>
      </c>
      <c r="H78" s="179"/>
      <c r="I78" s="179" t="s">
        <v>88</v>
      </c>
      <c r="J78" s="179" t="s">
        <v>74</v>
      </c>
      <c r="K78" s="247"/>
      <c r="L78" s="248"/>
      <c r="M78" s="110"/>
      <c r="N78" s="110"/>
      <c r="O78" s="110"/>
      <c r="P78" s="110"/>
      <c r="Q78" s="110"/>
      <c r="R78" s="110"/>
    </row>
    <row r="79" spans="1:38" ht="32.1" customHeight="1">
      <c r="A79" s="242" t="s">
        <v>238</v>
      </c>
      <c r="B79" s="243"/>
      <c r="C79" s="243"/>
      <c r="D79" s="244"/>
      <c r="E79" s="245" t="s">
        <v>89</v>
      </c>
      <c r="F79" s="246"/>
      <c r="G79" s="179" t="s">
        <v>80</v>
      </c>
      <c r="H79" s="179"/>
      <c r="I79" s="179" t="s">
        <v>88</v>
      </c>
      <c r="J79" s="179" t="s">
        <v>74</v>
      </c>
      <c r="K79" s="247"/>
      <c r="L79" s="248"/>
      <c r="M79" s="110"/>
      <c r="N79" s="110"/>
      <c r="O79" s="110"/>
      <c r="P79" s="110"/>
      <c r="Q79" s="110"/>
      <c r="R79" s="110"/>
    </row>
    <row r="80" spans="1:38" ht="24.75" customHeight="1">
      <c r="A80" s="110"/>
      <c r="B80" s="110"/>
      <c r="C80" s="110"/>
      <c r="D80" s="110"/>
      <c r="E80" s="110"/>
      <c r="F80" s="110"/>
      <c r="G80" s="110"/>
      <c r="H80" s="110"/>
      <c r="I80" s="110"/>
      <c r="J80" s="110"/>
      <c r="K80" s="110"/>
      <c r="L80" s="110"/>
      <c r="M80" s="110"/>
      <c r="N80" s="110"/>
      <c r="O80" s="110"/>
      <c r="P80" s="110"/>
      <c r="Q80" s="110"/>
      <c r="R80" s="110"/>
    </row>
    <row r="81" spans="1:18" ht="24.75" customHeight="1">
      <c r="A81" s="110"/>
      <c r="B81" s="110"/>
      <c r="C81" s="110"/>
      <c r="D81" s="110"/>
      <c r="E81" s="110"/>
      <c r="F81" s="110"/>
      <c r="G81" s="110"/>
      <c r="H81" s="110"/>
      <c r="I81" s="110"/>
      <c r="J81" s="229" t="s">
        <v>77</v>
      </c>
      <c r="K81" s="229"/>
      <c r="L81" s="229"/>
      <c r="M81" s="229"/>
      <c r="N81" s="229"/>
      <c r="O81" s="229"/>
      <c r="P81" s="229" t="s">
        <v>72</v>
      </c>
      <c r="Q81" s="110"/>
      <c r="R81" s="110"/>
    </row>
    <row r="82" spans="1:18" ht="24.75" customHeight="1" thickBot="1">
      <c r="A82" s="110"/>
      <c r="B82" s="110"/>
      <c r="C82" s="110"/>
      <c r="D82" s="110"/>
      <c r="E82" s="110"/>
      <c r="F82" s="110"/>
      <c r="G82" s="110"/>
      <c r="H82" s="110"/>
      <c r="I82" s="110"/>
      <c r="J82" s="229"/>
      <c r="K82" s="229"/>
      <c r="L82" s="229"/>
      <c r="M82" s="230"/>
      <c r="N82" s="230"/>
      <c r="O82" s="230"/>
      <c r="P82" s="229"/>
      <c r="Q82" s="110"/>
      <c r="R82" s="110"/>
    </row>
    <row r="83" spans="1:18" ht="26.25" thickTop="1">
      <c r="A83" s="172" t="s">
        <v>87</v>
      </c>
      <c r="B83" s="110"/>
      <c r="C83" s="110"/>
      <c r="D83" s="110"/>
      <c r="E83" s="110"/>
      <c r="F83" s="110"/>
      <c r="G83" s="110"/>
      <c r="H83" s="110"/>
      <c r="I83" s="110"/>
      <c r="J83" s="110"/>
      <c r="K83" s="110"/>
      <c r="L83" s="110"/>
      <c r="M83" s="110"/>
      <c r="N83" s="110"/>
      <c r="O83" s="110"/>
      <c r="P83" s="110"/>
      <c r="Q83" s="110"/>
      <c r="R83" s="110"/>
    </row>
    <row r="84" spans="1:18" ht="27.95" customHeight="1">
      <c r="A84" s="226" t="s">
        <v>86</v>
      </c>
      <c r="B84" s="227"/>
      <c r="C84" s="169" t="s">
        <v>85</v>
      </c>
      <c r="D84" s="110"/>
      <c r="E84" s="233"/>
      <c r="F84" s="233"/>
      <c r="G84" s="203"/>
      <c r="H84" s="203"/>
      <c r="I84" s="203"/>
      <c r="J84" s="203"/>
      <c r="K84" s="203"/>
      <c r="L84" s="203"/>
      <c r="M84" s="203"/>
      <c r="N84" s="110"/>
      <c r="O84" s="110"/>
      <c r="P84" s="110"/>
      <c r="Q84" s="110"/>
      <c r="R84" s="110"/>
    </row>
    <row r="85" spans="1:18" ht="27.95" customHeight="1">
      <c r="A85" s="226" t="s">
        <v>84</v>
      </c>
      <c r="B85" s="227"/>
      <c r="C85" s="180"/>
      <c r="D85" s="110"/>
      <c r="E85" s="231" t="s">
        <v>229</v>
      </c>
      <c r="F85" s="231"/>
      <c r="Q85" s="110"/>
      <c r="R85" s="110"/>
    </row>
    <row r="86" spans="1:18" ht="27.95" customHeight="1">
      <c r="A86" s="226" t="s">
        <v>83</v>
      </c>
      <c r="B86" s="227"/>
      <c r="C86" s="180"/>
      <c r="D86" s="110"/>
      <c r="E86" s="204"/>
      <c r="F86" s="204"/>
      <c r="G86" s="204"/>
      <c r="H86" s="204"/>
      <c r="I86" s="204"/>
      <c r="J86" s="204"/>
      <c r="Q86" s="110"/>
      <c r="R86" s="110"/>
    </row>
    <row r="87" spans="1:18" ht="27.95" customHeight="1">
      <c r="A87" s="226" t="s">
        <v>82</v>
      </c>
      <c r="B87" s="227"/>
      <c r="C87" s="180"/>
      <c r="D87" s="110"/>
      <c r="E87" s="231" t="s">
        <v>230</v>
      </c>
      <c r="F87" s="231"/>
      <c r="G87" s="231" t="s">
        <v>231</v>
      </c>
      <c r="H87" s="231" t="s">
        <v>232</v>
      </c>
      <c r="I87" s="231"/>
      <c r="J87" s="231" t="s">
        <v>231</v>
      </c>
      <c r="K87" s="231" t="s">
        <v>233</v>
      </c>
      <c r="L87" s="231"/>
      <c r="M87" s="231" t="s">
        <v>234</v>
      </c>
      <c r="N87" s="231" t="s">
        <v>235</v>
      </c>
      <c r="O87" s="231"/>
      <c r="P87" s="231"/>
      <c r="Q87" s="110"/>
      <c r="R87" s="110"/>
    </row>
    <row r="88" spans="1:18" ht="27.95" customHeight="1" thickBot="1">
      <c r="A88" s="226" t="s">
        <v>81</v>
      </c>
      <c r="B88" s="227"/>
      <c r="C88" s="180"/>
      <c r="D88" s="110"/>
      <c r="E88" s="232"/>
      <c r="F88" s="232"/>
      <c r="G88" s="232"/>
      <c r="H88" s="232"/>
      <c r="I88" s="232"/>
      <c r="J88" s="232"/>
      <c r="K88" s="232"/>
      <c r="L88" s="232"/>
      <c r="M88" s="232"/>
      <c r="N88" s="232"/>
      <c r="O88" s="232"/>
      <c r="P88" s="232"/>
      <c r="Q88" s="110"/>
      <c r="R88" s="110"/>
    </row>
    <row r="89" spans="1:18" ht="27.95" customHeight="1">
      <c r="A89" s="226" t="s">
        <v>79</v>
      </c>
      <c r="B89" s="227"/>
      <c r="C89" s="180"/>
      <c r="D89" s="110"/>
      <c r="E89" s="205"/>
      <c r="F89" s="205"/>
      <c r="G89" s="205"/>
      <c r="H89" s="205"/>
      <c r="I89" s="205"/>
      <c r="J89" s="205"/>
      <c r="K89" s="206"/>
      <c r="L89" s="206"/>
      <c r="M89" s="206"/>
      <c r="N89" s="110"/>
      <c r="O89" s="110"/>
      <c r="P89" s="110"/>
      <c r="Q89" s="110"/>
      <c r="R89" s="110"/>
    </row>
    <row r="90" spans="1:18" ht="24.75" customHeight="1">
      <c r="A90" s="110"/>
      <c r="B90" s="110"/>
      <c r="C90" s="110"/>
      <c r="D90" s="110"/>
      <c r="E90" s="110"/>
      <c r="F90" s="110"/>
      <c r="G90" s="110"/>
      <c r="H90" s="110"/>
      <c r="I90" s="110"/>
      <c r="J90" s="110"/>
      <c r="K90" s="110"/>
      <c r="L90" s="110"/>
      <c r="M90" s="110"/>
      <c r="N90" s="110"/>
      <c r="O90" s="110"/>
      <c r="P90" s="110"/>
      <c r="Q90" s="110"/>
      <c r="R90" s="110"/>
    </row>
    <row r="91" spans="1:18" ht="24.75" customHeight="1">
      <c r="A91" s="110"/>
      <c r="B91" s="110"/>
      <c r="C91" s="110"/>
      <c r="D91" s="110"/>
      <c r="E91" s="110"/>
      <c r="F91" s="110"/>
      <c r="G91" s="110"/>
      <c r="H91" s="110"/>
      <c r="I91" s="110"/>
      <c r="J91" s="229" t="s">
        <v>75</v>
      </c>
      <c r="K91" s="229"/>
      <c r="L91" s="229"/>
      <c r="M91" s="229"/>
      <c r="N91" s="229"/>
      <c r="O91" s="229"/>
      <c r="P91" s="229" t="s">
        <v>72</v>
      </c>
      <c r="Q91" s="110"/>
      <c r="R91" s="110"/>
    </row>
    <row r="92" spans="1:18" ht="24.75" customHeight="1" thickBot="1">
      <c r="A92" s="110"/>
      <c r="B92" s="110"/>
      <c r="C92" s="110"/>
      <c r="D92" s="110"/>
      <c r="E92" s="110"/>
      <c r="F92" s="110"/>
      <c r="G92" s="110"/>
      <c r="H92" s="110"/>
      <c r="I92" s="110"/>
      <c r="J92" s="229"/>
      <c r="K92" s="229"/>
      <c r="L92" s="229"/>
      <c r="M92" s="230"/>
      <c r="N92" s="230"/>
      <c r="O92" s="230"/>
      <c r="P92" s="229"/>
      <c r="Q92" s="110"/>
      <c r="R92" s="110"/>
    </row>
    <row r="93" spans="1:18" ht="24.75" customHeight="1" thickTop="1" thickBot="1">
      <c r="A93" s="110"/>
      <c r="B93" s="110"/>
      <c r="C93" s="110"/>
      <c r="D93" s="110"/>
      <c r="E93" s="110"/>
      <c r="F93" s="110"/>
      <c r="G93" s="110"/>
      <c r="H93" s="110"/>
      <c r="I93" s="110"/>
      <c r="J93" s="110"/>
      <c r="K93" s="110"/>
      <c r="L93" s="110"/>
      <c r="M93" s="110"/>
      <c r="N93" s="110"/>
      <c r="O93" s="110"/>
      <c r="P93" s="110"/>
      <c r="Q93" s="110"/>
      <c r="R93" s="110"/>
    </row>
    <row r="94" spans="1:18" ht="24.75" customHeight="1">
      <c r="A94" s="211" t="s">
        <v>78</v>
      </c>
      <c r="B94" s="228" t="s">
        <v>72</v>
      </c>
      <c r="C94" s="228"/>
      <c r="D94" s="225" t="s">
        <v>76</v>
      </c>
      <c r="E94" s="211" t="s">
        <v>77</v>
      </c>
      <c r="F94" s="228" t="s">
        <v>72</v>
      </c>
      <c r="G94" s="228"/>
      <c r="H94" s="225" t="s">
        <v>76</v>
      </c>
      <c r="I94" s="211" t="s">
        <v>75</v>
      </c>
      <c r="J94" s="228" t="s">
        <v>72</v>
      </c>
      <c r="K94" s="228"/>
      <c r="L94" s="225" t="s">
        <v>74</v>
      </c>
      <c r="M94" s="234" t="s">
        <v>73</v>
      </c>
      <c r="N94" s="235"/>
      <c r="O94" s="238" t="s">
        <v>72</v>
      </c>
      <c r="P94" s="238"/>
      <c r="Q94" s="238"/>
      <c r="R94" s="239"/>
    </row>
    <row r="95" spans="1:18" ht="24.75" customHeight="1" thickBot="1">
      <c r="A95" s="211"/>
      <c r="B95" s="228"/>
      <c r="C95" s="228"/>
      <c r="D95" s="225"/>
      <c r="E95" s="211"/>
      <c r="F95" s="228"/>
      <c r="G95" s="228"/>
      <c r="H95" s="225"/>
      <c r="I95" s="211"/>
      <c r="J95" s="228"/>
      <c r="K95" s="228"/>
      <c r="L95" s="225"/>
      <c r="M95" s="236"/>
      <c r="N95" s="237"/>
      <c r="O95" s="240"/>
      <c r="P95" s="240"/>
      <c r="Q95" s="240"/>
      <c r="R95" s="241"/>
    </row>
    <row r="96" spans="1:18" ht="24.75" customHeight="1" thickBot="1">
      <c r="A96" s="110"/>
      <c r="B96" s="110"/>
      <c r="C96" s="110"/>
      <c r="D96" s="110"/>
      <c r="E96" s="110"/>
      <c r="F96" s="110"/>
      <c r="G96" s="110"/>
      <c r="H96" s="110"/>
      <c r="I96" s="110"/>
      <c r="J96" s="110"/>
      <c r="K96" s="110"/>
      <c r="L96" s="110"/>
      <c r="M96" s="110"/>
      <c r="N96" s="110"/>
      <c r="O96" s="110"/>
      <c r="P96" s="110"/>
      <c r="Q96" s="110"/>
      <c r="R96" s="110"/>
    </row>
    <row r="97" spans="1:16" ht="27.95" customHeight="1">
      <c r="A97" s="219" t="s">
        <v>71</v>
      </c>
      <c r="B97" s="208"/>
      <c r="C97" s="208"/>
      <c r="D97" s="209"/>
      <c r="E97" s="208" t="s">
        <v>70</v>
      </c>
      <c r="F97" s="208"/>
      <c r="G97" s="208"/>
      <c r="H97" s="208"/>
      <c r="I97" s="207" t="s">
        <v>69</v>
      </c>
      <c r="J97" s="208"/>
      <c r="K97" s="208"/>
      <c r="L97" s="209"/>
      <c r="M97" s="207" t="s">
        <v>68</v>
      </c>
      <c r="N97" s="208"/>
      <c r="O97" s="208"/>
      <c r="P97" s="210"/>
    </row>
    <row r="98" spans="1:16" ht="27.95" customHeight="1">
      <c r="A98" s="224" t="s">
        <v>63</v>
      </c>
      <c r="B98" s="213"/>
      <c r="C98" s="213"/>
      <c r="D98" s="71"/>
      <c r="E98" s="213" t="s">
        <v>63</v>
      </c>
      <c r="F98" s="213"/>
      <c r="G98" s="213"/>
      <c r="H98" s="71"/>
      <c r="I98" s="212" t="s">
        <v>63</v>
      </c>
      <c r="J98" s="213"/>
      <c r="K98" s="213"/>
      <c r="L98" s="71"/>
      <c r="M98" s="213" t="s">
        <v>63</v>
      </c>
      <c r="N98" s="213"/>
      <c r="O98" s="213"/>
      <c r="P98" s="73"/>
    </row>
    <row r="99" spans="1:16" ht="27.95" customHeight="1">
      <c r="A99" s="69"/>
      <c r="B99" s="70"/>
      <c r="C99" s="70"/>
      <c r="D99" s="71"/>
      <c r="E99" s="70"/>
      <c r="F99" s="70"/>
      <c r="G99" s="70"/>
      <c r="H99" s="74"/>
      <c r="I99" s="72"/>
      <c r="J99" s="70"/>
      <c r="K99" s="70"/>
      <c r="L99" s="71"/>
      <c r="M99" s="70"/>
      <c r="N99" s="70"/>
      <c r="O99" s="70"/>
      <c r="P99" s="73"/>
    </row>
    <row r="100" spans="1:16" ht="27.95" customHeight="1">
      <c r="A100" s="69"/>
      <c r="B100" s="70"/>
      <c r="C100" s="70"/>
      <c r="D100" s="71"/>
      <c r="E100" s="70"/>
      <c r="F100" s="70"/>
      <c r="G100" s="70"/>
      <c r="H100" s="74"/>
      <c r="I100" s="72"/>
      <c r="J100" s="70"/>
      <c r="K100" s="70"/>
      <c r="L100" s="71"/>
      <c r="M100" s="70"/>
      <c r="N100" s="70"/>
      <c r="O100" s="70"/>
      <c r="P100" s="73"/>
    </row>
    <row r="101" spans="1:16" ht="27.95" customHeight="1" thickBot="1">
      <c r="A101" s="214" t="s">
        <v>61</v>
      </c>
      <c r="B101" s="215"/>
      <c r="C101" s="215"/>
      <c r="D101" s="216"/>
      <c r="E101" s="215" t="s">
        <v>62</v>
      </c>
      <c r="F101" s="215"/>
      <c r="G101" s="215"/>
      <c r="H101" s="215"/>
      <c r="I101" s="217" t="s">
        <v>62</v>
      </c>
      <c r="J101" s="215"/>
      <c r="K101" s="215"/>
      <c r="L101" s="216"/>
      <c r="M101" s="217" t="s">
        <v>61</v>
      </c>
      <c r="N101" s="215"/>
      <c r="O101" s="215"/>
      <c r="P101" s="218"/>
    </row>
    <row r="102" spans="1:16" ht="27.95" customHeight="1">
      <c r="A102" s="219" t="s">
        <v>67</v>
      </c>
      <c r="B102" s="208"/>
      <c r="C102" s="208"/>
      <c r="D102" s="209"/>
      <c r="E102" s="220" t="s">
        <v>66</v>
      </c>
      <c r="F102" s="220"/>
      <c r="G102" s="220"/>
      <c r="H102" s="220"/>
      <c r="I102" s="221" t="s">
        <v>65</v>
      </c>
      <c r="J102" s="220"/>
      <c r="K102" s="220"/>
      <c r="L102" s="222"/>
      <c r="M102" s="221" t="s">
        <v>64</v>
      </c>
      <c r="N102" s="220"/>
      <c r="O102" s="220"/>
      <c r="P102" s="223"/>
    </row>
    <row r="103" spans="1:16" ht="27.95" customHeight="1">
      <c r="A103" s="224" t="s">
        <v>63</v>
      </c>
      <c r="B103" s="213"/>
      <c r="C103" s="213"/>
      <c r="D103" s="71"/>
      <c r="E103" s="213" t="s">
        <v>63</v>
      </c>
      <c r="F103" s="213"/>
      <c r="G103" s="213"/>
      <c r="H103" s="71"/>
      <c r="I103" s="212" t="s">
        <v>63</v>
      </c>
      <c r="J103" s="213"/>
      <c r="K103" s="213"/>
      <c r="L103" s="71"/>
      <c r="M103" s="213" t="s">
        <v>63</v>
      </c>
      <c r="N103" s="213"/>
      <c r="O103" s="213"/>
      <c r="P103" s="73"/>
    </row>
    <row r="104" spans="1:16" ht="27.95" customHeight="1">
      <c r="A104" s="69"/>
      <c r="B104" s="70"/>
      <c r="C104" s="70"/>
      <c r="D104" s="71"/>
      <c r="E104" s="70"/>
      <c r="F104" s="70"/>
      <c r="G104" s="70"/>
      <c r="H104" s="74"/>
      <c r="I104" s="72"/>
      <c r="J104" s="70"/>
      <c r="K104" s="70"/>
      <c r="L104" s="71"/>
      <c r="M104" s="70"/>
      <c r="N104" s="70"/>
      <c r="O104" s="70"/>
      <c r="P104" s="73"/>
    </row>
    <row r="105" spans="1:16" ht="27.95" customHeight="1">
      <c r="A105" s="69"/>
      <c r="B105" s="70"/>
      <c r="C105" s="70"/>
      <c r="D105" s="71"/>
      <c r="E105" s="70"/>
      <c r="F105" s="70"/>
      <c r="G105" s="70"/>
      <c r="H105" s="74"/>
      <c r="I105" s="72"/>
      <c r="J105" s="70"/>
      <c r="K105" s="70"/>
      <c r="L105" s="71"/>
      <c r="M105" s="70"/>
      <c r="N105" s="70"/>
      <c r="O105" s="70"/>
      <c r="P105" s="73"/>
    </row>
    <row r="106" spans="1:16" ht="27.95" customHeight="1" thickBot="1">
      <c r="A106" s="214" t="s">
        <v>61</v>
      </c>
      <c r="B106" s="215"/>
      <c r="C106" s="215"/>
      <c r="D106" s="216"/>
      <c r="E106" s="215" t="s">
        <v>62</v>
      </c>
      <c r="F106" s="215"/>
      <c r="G106" s="215"/>
      <c r="H106" s="215"/>
      <c r="I106" s="217" t="s">
        <v>62</v>
      </c>
      <c r="J106" s="215"/>
      <c r="K106" s="215"/>
      <c r="L106" s="216"/>
      <c r="M106" s="217" t="s">
        <v>61</v>
      </c>
      <c r="N106" s="215"/>
      <c r="O106" s="215"/>
      <c r="P106" s="218"/>
    </row>
  </sheetData>
  <mergeCells count="210">
    <mergeCell ref="B16:P16"/>
    <mergeCell ref="B17:D18"/>
    <mergeCell ref="E17:F17"/>
    <mergeCell ref="G17:H17"/>
    <mergeCell ref="J17:L18"/>
    <mergeCell ref="A12:B12"/>
    <mergeCell ref="C12:P12"/>
    <mergeCell ref="A13:B13"/>
    <mergeCell ref="C13:G13"/>
    <mergeCell ref="H13:K13"/>
    <mergeCell ref="L13:O13"/>
    <mergeCell ref="A14:B14"/>
    <mergeCell ref="A15:B15"/>
    <mergeCell ref="C15:P15"/>
    <mergeCell ref="M17:N17"/>
    <mergeCell ref="O17:P17"/>
    <mergeCell ref="A1:P1"/>
    <mergeCell ref="N4:O4"/>
    <mergeCell ref="N5:O5"/>
    <mergeCell ref="A7:B7"/>
    <mergeCell ref="A8:B8"/>
    <mergeCell ref="A9:B9"/>
    <mergeCell ref="B10:P10"/>
    <mergeCell ref="A11:B11"/>
    <mergeCell ref="C11:P11"/>
    <mergeCell ref="B19:D19"/>
    <mergeCell ref="J21:L21"/>
    <mergeCell ref="J23:L24"/>
    <mergeCell ref="M23:N23"/>
    <mergeCell ref="O23:P23"/>
    <mergeCell ref="B25:D26"/>
    <mergeCell ref="E25:E26"/>
    <mergeCell ref="F25:F26"/>
    <mergeCell ref="G25:G26"/>
    <mergeCell ref="H25:H26"/>
    <mergeCell ref="J25:L25"/>
    <mergeCell ref="J26:L26"/>
    <mergeCell ref="B28:D28"/>
    <mergeCell ref="M28:N28"/>
    <mergeCell ref="O28:P28"/>
    <mergeCell ref="B30:D30"/>
    <mergeCell ref="J30:L30"/>
    <mergeCell ref="A34:B34"/>
    <mergeCell ref="H34:P34"/>
    <mergeCell ref="A35:E36"/>
    <mergeCell ref="F35:G37"/>
    <mergeCell ref="H35:J35"/>
    <mergeCell ref="K35:L35"/>
    <mergeCell ref="M35:N35"/>
    <mergeCell ref="O35:P35"/>
    <mergeCell ref="H36:J36"/>
    <mergeCell ref="K36:L36"/>
    <mergeCell ref="M36:N36"/>
    <mergeCell ref="O36:P36"/>
    <mergeCell ref="H37:J37"/>
    <mergeCell ref="K37:L37"/>
    <mergeCell ref="M37:N37"/>
    <mergeCell ref="O37:P37"/>
    <mergeCell ref="C38:D38"/>
    <mergeCell ref="F38:G38"/>
    <mergeCell ref="H38:J38"/>
    <mergeCell ref="K38:L38"/>
    <mergeCell ref="M38:N38"/>
    <mergeCell ref="O38:P38"/>
    <mergeCell ref="A44:F44"/>
    <mergeCell ref="A45:F45"/>
    <mergeCell ref="A46:F46"/>
    <mergeCell ref="A43:F43"/>
    <mergeCell ref="A42:F42"/>
    <mergeCell ref="A41:F41"/>
    <mergeCell ref="A47:F47"/>
    <mergeCell ref="A48:F48"/>
    <mergeCell ref="A50:H50"/>
    <mergeCell ref="I50:R50"/>
    <mergeCell ref="A51:B51"/>
    <mergeCell ref="I51:J51"/>
    <mergeCell ref="A52:B52"/>
    <mergeCell ref="I52:J52"/>
    <mergeCell ref="A53:B53"/>
    <mergeCell ref="I53:J53"/>
    <mergeCell ref="A54:B54"/>
    <mergeCell ref="I54:J54"/>
    <mergeCell ref="A55:H55"/>
    <mergeCell ref="I55:R55"/>
    <mergeCell ref="A56:B56"/>
    <mergeCell ref="I56:J56"/>
    <mergeCell ref="A57:B57"/>
    <mergeCell ref="I57:J57"/>
    <mergeCell ref="A58:B58"/>
    <mergeCell ref="I58:J58"/>
    <mergeCell ref="A59:B59"/>
    <mergeCell ref="I59:J59"/>
    <mergeCell ref="A62:B62"/>
    <mergeCell ref="C62:H62"/>
    <mergeCell ref="I62:J62"/>
    <mergeCell ref="K62:P62"/>
    <mergeCell ref="W62:AD62"/>
    <mergeCell ref="AE62:AL62"/>
    <mergeCell ref="G63:H63"/>
    <mergeCell ref="I63:J64"/>
    <mergeCell ref="O63:P63"/>
    <mergeCell ref="W63:X63"/>
    <mergeCell ref="AE63:AF63"/>
    <mergeCell ref="G64:H64"/>
    <mergeCell ref="O64:P64"/>
    <mergeCell ref="W64:X64"/>
    <mergeCell ref="AE64:AF64"/>
    <mergeCell ref="A63:B64"/>
    <mergeCell ref="A65:B66"/>
    <mergeCell ref="G65:H65"/>
    <mergeCell ref="I65:J66"/>
    <mergeCell ref="O65:P65"/>
    <mergeCell ref="W65:X65"/>
    <mergeCell ref="AE65:AF65"/>
    <mergeCell ref="G66:H66"/>
    <mergeCell ref="O66:P66"/>
    <mergeCell ref="W66:X66"/>
    <mergeCell ref="AE66:AF66"/>
    <mergeCell ref="A67:B68"/>
    <mergeCell ref="G67:H67"/>
    <mergeCell ref="I67:J68"/>
    <mergeCell ref="O67:P67"/>
    <mergeCell ref="W67:X67"/>
    <mergeCell ref="AE67:AF67"/>
    <mergeCell ref="G68:H68"/>
    <mergeCell ref="O68:P68"/>
    <mergeCell ref="W68:X68"/>
    <mergeCell ref="A69:B69"/>
    <mergeCell ref="G69:H69"/>
    <mergeCell ref="I69:J69"/>
    <mergeCell ref="O69:P69"/>
    <mergeCell ref="A70:B70"/>
    <mergeCell ref="G70:H70"/>
    <mergeCell ref="J71:L72"/>
    <mergeCell ref="M71:O72"/>
    <mergeCell ref="P71:P72"/>
    <mergeCell ref="A74:D74"/>
    <mergeCell ref="E74:F74"/>
    <mergeCell ref="K74:L74"/>
    <mergeCell ref="A75:D75"/>
    <mergeCell ref="E75:F75"/>
    <mergeCell ref="K75:L75"/>
    <mergeCell ref="A77:D77"/>
    <mergeCell ref="E77:F77"/>
    <mergeCell ref="K77:L77"/>
    <mergeCell ref="A76:D76"/>
    <mergeCell ref="E76:F76"/>
    <mergeCell ref="K76:L76"/>
    <mergeCell ref="E84:F84"/>
    <mergeCell ref="J91:L92"/>
    <mergeCell ref="M91:O92"/>
    <mergeCell ref="P91:P92"/>
    <mergeCell ref="L94:L95"/>
    <mergeCell ref="M94:N95"/>
    <mergeCell ref="O94:R95"/>
    <mergeCell ref="A78:D78"/>
    <mergeCell ref="E78:F78"/>
    <mergeCell ref="K78:L78"/>
    <mergeCell ref="A79:D79"/>
    <mergeCell ref="E79:F79"/>
    <mergeCell ref="K79:L79"/>
    <mergeCell ref="J81:L82"/>
    <mergeCell ref="A89:B89"/>
    <mergeCell ref="A85:B85"/>
    <mergeCell ref="A84:B84"/>
    <mergeCell ref="A86:B86"/>
    <mergeCell ref="A87:B87"/>
    <mergeCell ref="B94:C95"/>
    <mergeCell ref="D94:D95"/>
    <mergeCell ref="E94:E95"/>
    <mergeCell ref="F94:G95"/>
    <mergeCell ref="A88:B88"/>
    <mergeCell ref="I94:I95"/>
    <mergeCell ref="J94:K95"/>
    <mergeCell ref="M81:O82"/>
    <mergeCell ref="M103:O103"/>
    <mergeCell ref="A98:C98"/>
    <mergeCell ref="E98:G98"/>
    <mergeCell ref="I98:K98"/>
    <mergeCell ref="M98:O98"/>
    <mergeCell ref="A101:D101"/>
    <mergeCell ref="E101:H101"/>
    <mergeCell ref="I101:L101"/>
    <mergeCell ref="M101:P101"/>
    <mergeCell ref="E85:F85"/>
    <mergeCell ref="E87:F88"/>
    <mergeCell ref="G87:G88"/>
    <mergeCell ref="H87:I88"/>
    <mergeCell ref="J87:J88"/>
    <mergeCell ref="K87:L88"/>
    <mergeCell ref="M87:M88"/>
    <mergeCell ref="N87:P88"/>
    <mergeCell ref="A97:D97"/>
    <mergeCell ref="E97:H97"/>
    <mergeCell ref="P81:P82"/>
    <mergeCell ref="I97:L97"/>
    <mergeCell ref="M97:P97"/>
    <mergeCell ref="A94:A95"/>
    <mergeCell ref="I103:K103"/>
    <mergeCell ref="A106:D106"/>
    <mergeCell ref="E106:H106"/>
    <mergeCell ref="I106:L106"/>
    <mergeCell ref="M106:P106"/>
    <mergeCell ref="A102:D102"/>
    <mergeCell ref="E102:H102"/>
    <mergeCell ref="I102:L102"/>
    <mergeCell ref="M102:P102"/>
    <mergeCell ref="A103:C103"/>
    <mergeCell ref="E103:G103"/>
    <mergeCell ref="H94:H95"/>
  </mergeCells>
  <phoneticPr fontId="1"/>
  <conditionalFormatting sqref="C11:P11">
    <cfRule type="containsText" dxfId="17" priority="2" operator="containsText" text="利用申込書の「はじめに！」シートからコピーして">
      <formula>NOT(ISERROR(SEARCH("利用申込書の「はじめに！」シートからコピーして",C11)))</formula>
    </cfRule>
  </conditionalFormatting>
  <conditionalFormatting sqref="C12:P12">
    <cfRule type="containsText" dxfId="16" priority="1" operator="containsText" text="数式ごと，そのまま貼り付けてください。">
      <formula>NOT(ISERROR(SEARCH("数式ごと，そのまま貼り付けてください。",C12)))</formula>
    </cfRule>
  </conditionalFormatting>
  <dataValidations count="3">
    <dataValidation type="list" allowBlank="1" showInputMessage="1" showErrorMessage="1" promptTitle="選択してください。" prompt="プルダウンして，該当するもを選択してください。" sqref="A101:P101 A106:P106" xr:uid="{7CE4E965-310B-4BE2-9500-B2835389CB22}">
      <formula1>"1.コンビニ　　2.現金　　3.銀行,1.コンビニ,2.現金,3.銀行"</formula1>
    </dataValidation>
    <dataValidation type="whole" operator="greaterThanOrEqual" allowBlank="1" showInputMessage="1" showErrorMessage="1" errorTitle="数字のみを入力してください" error="数字のみを入力してください。_x000a_年や月などを入力するとエラーとなります。" promptTitle="数字のみを入力" sqref="D14:F14 I14:J14" xr:uid="{29C6C44B-7CB0-4A69-99E5-A565B615FB44}">
      <formula1>0</formula1>
    </dataValidation>
    <dataValidation type="list" allowBlank="1" showInputMessage="1" showErrorMessage="1" sqref="G42:H48" xr:uid="{EDA343FE-2A86-4ECD-918A-73D4CEBF5958}">
      <formula1>"〇"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44" fitToHeight="2" orientation="portrait" r:id="rId1"/>
  <rowBreaks count="1" manualBreakCount="1">
    <brk id="49" max="16383" man="1"/>
  </rowBreaks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88AD20-24A4-4F60-BBD1-5D9F93C70F63}">
  <sheetPr>
    <tabColor theme="9"/>
  </sheetPr>
  <dimension ref="A1:S40"/>
  <sheetViews>
    <sheetView view="pageBreakPreview" zoomScale="91" zoomScaleNormal="100" zoomScaleSheetLayoutView="100" workbookViewId="0">
      <pane ySplit="5" topLeftCell="A6" activePane="bottomLeft" state="frozen"/>
      <selection pane="bottomLeft" activeCell="J9" sqref="J9"/>
    </sheetView>
  </sheetViews>
  <sheetFormatPr defaultRowHeight="18.75"/>
  <cols>
    <col min="1" max="1" width="6.875" customWidth="1"/>
    <col min="2" max="5" width="8.625" customWidth="1"/>
    <col min="6" max="12" width="9.75" customWidth="1"/>
    <col min="13" max="14" width="8.625" customWidth="1"/>
    <col min="15" max="15" width="5" customWidth="1"/>
    <col min="16" max="16" width="4.875" customWidth="1"/>
    <col min="17" max="18" width="5" customWidth="1"/>
    <col min="19" max="19" width="9" customWidth="1"/>
  </cols>
  <sheetData>
    <row r="1" spans="1:19" ht="34.5" customHeight="1">
      <c r="A1" s="467" t="s">
        <v>227</v>
      </c>
      <c r="B1" s="468"/>
      <c r="C1" s="469"/>
      <c r="D1" s="434" t="s">
        <v>0</v>
      </c>
      <c r="E1" s="442"/>
      <c r="F1" s="192" t="s">
        <v>2</v>
      </c>
      <c r="G1" s="476"/>
      <c r="H1" s="477"/>
      <c r="I1" s="477"/>
      <c r="J1" s="477"/>
      <c r="K1" s="477"/>
      <c r="L1" s="477"/>
      <c r="M1" s="477"/>
      <c r="N1" s="478"/>
      <c r="Q1" s="5"/>
    </row>
    <row r="2" spans="1:19" ht="24.95" customHeight="1">
      <c r="A2" s="470"/>
      <c r="B2" s="471"/>
      <c r="C2" s="472"/>
      <c r="D2" s="451" t="s">
        <v>13</v>
      </c>
      <c r="E2" s="452"/>
      <c r="F2" s="429" t="s">
        <v>3</v>
      </c>
      <c r="G2" s="8" t="s">
        <v>1</v>
      </c>
      <c r="H2" s="79"/>
      <c r="I2" s="2" t="s">
        <v>7</v>
      </c>
      <c r="J2" s="79"/>
      <c r="K2" s="11" t="s">
        <v>4</v>
      </c>
      <c r="L2" s="80"/>
      <c r="M2" s="11" t="s">
        <v>5</v>
      </c>
      <c r="N2" s="12" t="str">
        <f>IF(OR(H2=0,J2=0,L2=0),"",DATE(H2+2018,J2,L2))</f>
        <v/>
      </c>
      <c r="R2" t="s">
        <v>20</v>
      </c>
      <c r="S2" t="s">
        <v>17</v>
      </c>
    </row>
    <row r="3" spans="1:19" ht="25.5" customHeight="1">
      <c r="A3" s="473"/>
      <c r="B3" s="474"/>
      <c r="C3" s="475"/>
      <c r="D3" s="453"/>
      <c r="E3" s="454"/>
      <c r="F3" s="429"/>
      <c r="G3" s="13"/>
      <c r="H3" s="14"/>
      <c r="I3" s="14" t="s">
        <v>6</v>
      </c>
      <c r="J3" s="77"/>
      <c r="K3" s="14" t="s">
        <v>4</v>
      </c>
      <c r="L3" s="77"/>
      <c r="M3" s="14" t="s">
        <v>5</v>
      </c>
      <c r="N3" s="15" t="str">
        <f>IF(OR(H2=0,J3=0,L3=0),"",DATE(H2+2018,J3,L3))</f>
        <v/>
      </c>
      <c r="S3" t="s">
        <v>16</v>
      </c>
    </row>
    <row r="4" spans="1:19">
      <c r="A4" s="1"/>
      <c r="B4" s="1"/>
      <c r="C4" s="1"/>
      <c r="D4" s="1"/>
      <c r="E4" s="1"/>
      <c r="F4" s="1"/>
      <c r="G4" s="3"/>
      <c r="H4" s="3"/>
      <c r="I4" s="3"/>
      <c r="J4" s="3"/>
      <c r="K4" s="3"/>
      <c r="L4" s="3"/>
      <c r="M4" s="4"/>
      <c r="N4" s="3"/>
    </row>
    <row r="5" spans="1:19">
      <c r="A5" s="191" t="s">
        <v>8</v>
      </c>
      <c r="B5" s="417" t="s">
        <v>9</v>
      </c>
      <c r="C5" s="418"/>
      <c r="D5" s="191" t="s">
        <v>14</v>
      </c>
      <c r="E5" s="191" t="s">
        <v>15</v>
      </c>
      <c r="F5" s="16" t="str">
        <f>IF(COLUMN(G5)-COLUMN($G$5)+DATE($H$2+2018,$J$2,$L$2)&lt;=DATE($H$2+2018,$J$3,$L$3-1), COLUMN(G5)-COLUMN($G$5)+DATE($H$2+2018,$J$2,$L$2), "")</f>
        <v/>
      </c>
      <c r="G5" s="16" t="str">
        <f t="shared" ref="G5:K5" si="0">IF(COLUMN(H5)-COLUMN($G$5)+DATE($H$2+2018,$J$2,$L$2)&lt;=DATE($H$2+2018,$J$3,$L$3-1), COLUMN(H5)-COLUMN($G$5)+DATE($H$2+2018,$J$2,$L$2), "")</f>
        <v/>
      </c>
      <c r="H5" s="16" t="str">
        <f t="shared" si="0"/>
        <v/>
      </c>
      <c r="I5" s="16" t="str">
        <f t="shared" si="0"/>
        <v/>
      </c>
      <c r="J5" s="16" t="str">
        <f t="shared" si="0"/>
        <v/>
      </c>
      <c r="K5" s="16" t="str">
        <f t="shared" si="0"/>
        <v/>
      </c>
      <c r="L5" s="16" t="str">
        <f>IF(COLUMN(M5)-COLUMN($G$5)+DATE($H$2+2018,$J$2,$L$2)&lt;=DATE($H$2+2018,$J$3,$L$3), COLUMN(M5)-COLUMN($G$5)+DATE($H$2+2018,$J$2,$L$2), "")</f>
        <v/>
      </c>
      <c r="M5" s="419" t="s">
        <v>11</v>
      </c>
      <c r="N5" s="419"/>
      <c r="P5" t="s">
        <v>17</v>
      </c>
      <c r="Q5" t="s">
        <v>16</v>
      </c>
    </row>
    <row r="6" spans="1:19" ht="29.1" customHeight="1">
      <c r="A6" s="191">
        <v>1</v>
      </c>
      <c r="B6" s="415"/>
      <c r="C6" s="416"/>
      <c r="D6" s="81"/>
      <c r="E6" s="190"/>
      <c r="F6" s="190"/>
      <c r="G6" s="190"/>
      <c r="H6" s="190"/>
      <c r="I6" s="190"/>
      <c r="J6" s="190"/>
      <c r="K6" s="190"/>
      <c r="L6" s="190"/>
      <c r="M6" s="414"/>
      <c r="N6" s="414"/>
      <c r="O6">
        <f t="shared" ref="O6:O35" si="1">COUNTIF(G6:L6,"〇")</f>
        <v>0</v>
      </c>
      <c r="P6">
        <f t="shared" ref="P6:P35" si="2">IF(E6="大人",O6,0)</f>
        <v>0</v>
      </c>
      <c r="Q6">
        <f t="shared" ref="Q6:Q35" si="3">IF(E6="学生",O6,0)</f>
        <v>0</v>
      </c>
    </row>
    <row r="7" spans="1:19" ht="29.1" customHeight="1">
      <c r="A7" s="191">
        <v>2</v>
      </c>
      <c r="B7" s="415"/>
      <c r="C7" s="416"/>
      <c r="D7" s="81"/>
      <c r="E7" s="190"/>
      <c r="F7" s="190"/>
      <c r="G7" s="190"/>
      <c r="H7" s="190"/>
      <c r="I7" s="190"/>
      <c r="J7" s="190"/>
      <c r="K7" s="190"/>
      <c r="L7" s="190"/>
      <c r="M7" s="414"/>
      <c r="N7" s="414"/>
      <c r="O7">
        <f t="shared" si="1"/>
        <v>0</v>
      </c>
      <c r="P7">
        <f t="shared" si="2"/>
        <v>0</v>
      </c>
      <c r="Q7">
        <f t="shared" si="3"/>
        <v>0</v>
      </c>
    </row>
    <row r="8" spans="1:19" ht="29.1" customHeight="1">
      <c r="A8" s="191">
        <v>3</v>
      </c>
      <c r="B8" s="415"/>
      <c r="C8" s="416"/>
      <c r="D8" s="81"/>
      <c r="E8" s="190"/>
      <c r="F8" s="190"/>
      <c r="G8" s="190"/>
      <c r="H8" s="190"/>
      <c r="I8" s="190"/>
      <c r="J8" s="190"/>
      <c r="K8" s="190"/>
      <c r="L8" s="190"/>
      <c r="M8" s="414"/>
      <c r="N8" s="414"/>
      <c r="O8">
        <f t="shared" si="1"/>
        <v>0</v>
      </c>
      <c r="P8">
        <f t="shared" si="2"/>
        <v>0</v>
      </c>
      <c r="Q8">
        <f t="shared" si="3"/>
        <v>0</v>
      </c>
    </row>
    <row r="9" spans="1:19" ht="29.1" customHeight="1">
      <c r="A9" s="191">
        <v>4</v>
      </c>
      <c r="B9" s="415"/>
      <c r="C9" s="416"/>
      <c r="D9" s="81"/>
      <c r="E9" s="190"/>
      <c r="F9" s="190"/>
      <c r="G9" s="190"/>
      <c r="H9" s="190"/>
      <c r="I9" s="190"/>
      <c r="J9" s="190"/>
      <c r="K9" s="190"/>
      <c r="L9" s="190"/>
      <c r="M9" s="414"/>
      <c r="N9" s="414"/>
      <c r="O9">
        <f t="shared" si="1"/>
        <v>0</v>
      </c>
      <c r="P9">
        <f t="shared" si="2"/>
        <v>0</v>
      </c>
      <c r="Q9">
        <f t="shared" si="3"/>
        <v>0</v>
      </c>
    </row>
    <row r="10" spans="1:19" ht="29.1" customHeight="1">
      <c r="A10" s="191">
        <v>5</v>
      </c>
      <c r="B10" s="415"/>
      <c r="C10" s="416"/>
      <c r="D10" s="81"/>
      <c r="E10" s="190"/>
      <c r="F10" s="190"/>
      <c r="G10" s="190"/>
      <c r="H10" s="190"/>
      <c r="I10" s="190"/>
      <c r="J10" s="190"/>
      <c r="K10" s="190"/>
      <c r="L10" s="190"/>
      <c r="M10" s="414"/>
      <c r="N10" s="414"/>
      <c r="O10">
        <f t="shared" si="1"/>
        <v>0</v>
      </c>
      <c r="P10">
        <f t="shared" si="2"/>
        <v>0</v>
      </c>
      <c r="Q10">
        <f t="shared" si="3"/>
        <v>0</v>
      </c>
    </row>
    <row r="11" spans="1:19" ht="29.1" customHeight="1">
      <c r="A11" s="191">
        <v>6</v>
      </c>
      <c r="B11" s="415"/>
      <c r="C11" s="416"/>
      <c r="D11" s="81"/>
      <c r="E11" s="190"/>
      <c r="F11" s="190"/>
      <c r="G11" s="190"/>
      <c r="H11" s="190"/>
      <c r="I11" s="190"/>
      <c r="J11" s="190"/>
      <c r="K11" s="190"/>
      <c r="L11" s="190"/>
      <c r="M11" s="414"/>
      <c r="N11" s="414"/>
      <c r="O11">
        <f t="shared" si="1"/>
        <v>0</v>
      </c>
      <c r="P11">
        <f t="shared" si="2"/>
        <v>0</v>
      </c>
      <c r="Q11">
        <f t="shared" si="3"/>
        <v>0</v>
      </c>
    </row>
    <row r="12" spans="1:19" ht="29.1" customHeight="1">
      <c r="A12" s="191">
        <v>7</v>
      </c>
      <c r="B12" s="415"/>
      <c r="C12" s="416"/>
      <c r="D12" s="81"/>
      <c r="E12" s="190"/>
      <c r="F12" s="190"/>
      <c r="G12" s="190"/>
      <c r="H12" s="190"/>
      <c r="I12" s="190"/>
      <c r="J12" s="190"/>
      <c r="K12" s="190"/>
      <c r="L12" s="190"/>
      <c r="M12" s="414"/>
      <c r="N12" s="414"/>
      <c r="O12">
        <f t="shared" si="1"/>
        <v>0</v>
      </c>
      <c r="P12">
        <f t="shared" si="2"/>
        <v>0</v>
      </c>
      <c r="Q12">
        <f t="shared" si="3"/>
        <v>0</v>
      </c>
    </row>
    <row r="13" spans="1:19" ht="29.1" customHeight="1">
      <c r="A13" s="191">
        <v>8</v>
      </c>
      <c r="B13" s="415"/>
      <c r="C13" s="416"/>
      <c r="D13" s="81"/>
      <c r="E13" s="190"/>
      <c r="F13" s="190"/>
      <c r="G13" s="190"/>
      <c r="H13" s="190"/>
      <c r="I13" s="190"/>
      <c r="J13" s="190"/>
      <c r="K13" s="190"/>
      <c r="L13" s="190"/>
      <c r="M13" s="414"/>
      <c r="N13" s="414"/>
      <c r="O13">
        <f t="shared" si="1"/>
        <v>0</v>
      </c>
      <c r="P13">
        <f t="shared" si="2"/>
        <v>0</v>
      </c>
      <c r="Q13">
        <f t="shared" si="3"/>
        <v>0</v>
      </c>
    </row>
    <row r="14" spans="1:19" ht="29.1" customHeight="1">
      <c r="A14" s="191">
        <v>9</v>
      </c>
      <c r="B14" s="415"/>
      <c r="C14" s="416"/>
      <c r="D14" s="81"/>
      <c r="E14" s="190"/>
      <c r="F14" s="190"/>
      <c r="G14" s="190"/>
      <c r="H14" s="190"/>
      <c r="I14" s="190"/>
      <c r="J14" s="190"/>
      <c r="K14" s="190"/>
      <c r="L14" s="190"/>
      <c r="M14" s="414"/>
      <c r="N14" s="414"/>
      <c r="O14">
        <f t="shared" si="1"/>
        <v>0</v>
      </c>
      <c r="P14">
        <f t="shared" si="2"/>
        <v>0</v>
      </c>
      <c r="Q14">
        <f t="shared" si="3"/>
        <v>0</v>
      </c>
    </row>
    <row r="15" spans="1:19" ht="29.1" customHeight="1">
      <c r="A15" s="191">
        <v>10</v>
      </c>
      <c r="B15" s="415"/>
      <c r="C15" s="416"/>
      <c r="D15" s="81"/>
      <c r="E15" s="190"/>
      <c r="F15" s="190"/>
      <c r="G15" s="190"/>
      <c r="H15" s="190"/>
      <c r="I15" s="190"/>
      <c r="J15" s="190"/>
      <c r="K15" s="190"/>
      <c r="L15" s="190"/>
      <c r="M15" s="414"/>
      <c r="N15" s="414"/>
      <c r="O15">
        <f t="shared" si="1"/>
        <v>0</v>
      </c>
      <c r="P15">
        <f t="shared" si="2"/>
        <v>0</v>
      </c>
      <c r="Q15">
        <f t="shared" si="3"/>
        <v>0</v>
      </c>
    </row>
    <row r="16" spans="1:19" ht="29.1" customHeight="1">
      <c r="A16" s="191">
        <v>11</v>
      </c>
      <c r="B16" s="415"/>
      <c r="C16" s="416"/>
      <c r="D16" s="81"/>
      <c r="E16" s="190"/>
      <c r="F16" s="190"/>
      <c r="G16" s="190"/>
      <c r="H16" s="190"/>
      <c r="I16" s="190"/>
      <c r="J16" s="190"/>
      <c r="K16" s="190"/>
      <c r="L16" s="190"/>
      <c r="M16" s="414"/>
      <c r="N16" s="414"/>
      <c r="O16">
        <f t="shared" si="1"/>
        <v>0</v>
      </c>
      <c r="P16">
        <f t="shared" si="2"/>
        <v>0</v>
      </c>
      <c r="Q16">
        <f t="shared" si="3"/>
        <v>0</v>
      </c>
    </row>
    <row r="17" spans="1:17" ht="29.1" customHeight="1">
      <c r="A17" s="191">
        <v>12</v>
      </c>
      <c r="B17" s="415"/>
      <c r="C17" s="416"/>
      <c r="D17" s="81"/>
      <c r="E17" s="190"/>
      <c r="F17" s="190"/>
      <c r="G17" s="190"/>
      <c r="H17" s="190"/>
      <c r="I17" s="190"/>
      <c r="J17" s="190"/>
      <c r="K17" s="190"/>
      <c r="L17" s="190"/>
      <c r="M17" s="414"/>
      <c r="N17" s="414"/>
      <c r="O17">
        <f t="shared" si="1"/>
        <v>0</v>
      </c>
      <c r="P17">
        <f t="shared" si="2"/>
        <v>0</v>
      </c>
      <c r="Q17">
        <f t="shared" si="3"/>
        <v>0</v>
      </c>
    </row>
    <row r="18" spans="1:17" ht="29.1" customHeight="1">
      <c r="A18" s="191">
        <v>13</v>
      </c>
      <c r="B18" s="415"/>
      <c r="C18" s="416"/>
      <c r="D18" s="81"/>
      <c r="E18" s="190"/>
      <c r="F18" s="190"/>
      <c r="G18" s="190"/>
      <c r="H18" s="190"/>
      <c r="I18" s="190"/>
      <c r="J18" s="190"/>
      <c r="K18" s="190"/>
      <c r="L18" s="190"/>
      <c r="M18" s="414"/>
      <c r="N18" s="414"/>
      <c r="O18">
        <f t="shared" si="1"/>
        <v>0</v>
      </c>
      <c r="P18">
        <f t="shared" si="2"/>
        <v>0</v>
      </c>
      <c r="Q18">
        <f t="shared" si="3"/>
        <v>0</v>
      </c>
    </row>
    <row r="19" spans="1:17" ht="29.1" customHeight="1">
      <c r="A19" s="191">
        <v>14</v>
      </c>
      <c r="B19" s="415"/>
      <c r="C19" s="416"/>
      <c r="D19" s="81"/>
      <c r="E19" s="190"/>
      <c r="F19" s="190"/>
      <c r="G19" s="190"/>
      <c r="H19" s="190"/>
      <c r="I19" s="190"/>
      <c r="J19" s="190"/>
      <c r="K19" s="190"/>
      <c r="L19" s="190"/>
      <c r="M19" s="414"/>
      <c r="N19" s="414"/>
      <c r="O19">
        <f t="shared" si="1"/>
        <v>0</v>
      </c>
      <c r="P19">
        <f t="shared" si="2"/>
        <v>0</v>
      </c>
      <c r="Q19">
        <f t="shared" si="3"/>
        <v>0</v>
      </c>
    </row>
    <row r="20" spans="1:17" ht="29.1" customHeight="1">
      <c r="A20" s="191">
        <v>15</v>
      </c>
      <c r="B20" s="415"/>
      <c r="C20" s="416"/>
      <c r="D20" s="81"/>
      <c r="E20" s="190"/>
      <c r="F20" s="190"/>
      <c r="G20" s="190"/>
      <c r="H20" s="190"/>
      <c r="I20" s="190"/>
      <c r="J20" s="190"/>
      <c r="K20" s="190"/>
      <c r="L20" s="190"/>
      <c r="M20" s="414"/>
      <c r="N20" s="414"/>
      <c r="O20">
        <f t="shared" si="1"/>
        <v>0</v>
      </c>
      <c r="P20">
        <f t="shared" si="2"/>
        <v>0</v>
      </c>
      <c r="Q20">
        <f t="shared" si="3"/>
        <v>0</v>
      </c>
    </row>
    <row r="21" spans="1:17" ht="29.1" customHeight="1">
      <c r="A21" s="191">
        <v>16</v>
      </c>
      <c r="B21" s="415"/>
      <c r="C21" s="416"/>
      <c r="D21" s="81"/>
      <c r="E21" s="190"/>
      <c r="F21" s="190"/>
      <c r="G21" s="190"/>
      <c r="H21" s="190"/>
      <c r="I21" s="190"/>
      <c r="J21" s="190"/>
      <c r="K21" s="190"/>
      <c r="L21" s="190"/>
      <c r="M21" s="414"/>
      <c r="N21" s="414"/>
      <c r="O21">
        <f t="shared" si="1"/>
        <v>0</v>
      </c>
      <c r="P21">
        <f t="shared" si="2"/>
        <v>0</v>
      </c>
      <c r="Q21">
        <f t="shared" si="3"/>
        <v>0</v>
      </c>
    </row>
    <row r="22" spans="1:17" ht="29.1" customHeight="1">
      <c r="A22" s="191">
        <v>17</v>
      </c>
      <c r="B22" s="415"/>
      <c r="C22" s="416"/>
      <c r="D22" s="81"/>
      <c r="E22" s="190"/>
      <c r="F22" s="190"/>
      <c r="G22" s="190"/>
      <c r="H22" s="190"/>
      <c r="I22" s="190"/>
      <c r="J22" s="190"/>
      <c r="K22" s="190"/>
      <c r="L22" s="190"/>
      <c r="M22" s="414"/>
      <c r="N22" s="414"/>
      <c r="O22">
        <f t="shared" si="1"/>
        <v>0</v>
      </c>
      <c r="P22">
        <f t="shared" si="2"/>
        <v>0</v>
      </c>
      <c r="Q22">
        <f t="shared" si="3"/>
        <v>0</v>
      </c>
    </row>
    <row r="23" spans="1:17" ht="29.1" customHeight="1">
      <c r="A23" s="191">
        <v>18</v>
      </c>
      <c r="B23" s="415"/>
      <c r="C23" s="416"/>
      <c r="D23" s="81"/>
      <c r="E23" s="190"/>
      <c r="F23" s="190"/>
      <c r="G23" s="190"/>
      <c r="H23" s="190"/>
      <c r="I23" s="190"/>
      <c r="J23" s="190"/>
      <c r="K23" s="190"/>
      <c r="L23" s="190"/>
      <c r="M23" s="414"/>
      <c r="N23" s="414"/>
      <c r="O23">
        <f t="shared" si="1"/>
        <v>0</v>
      </c>
      <c r="P23">
        <f t="shared" si="2"/>
        <v>0</v>
      </c>
      <c r="Q23">
        <f t="shared" si="3"/>
        <v>0</v>
      </c>
    </row>
    <row r="24" spans="1:17" ht="29.1" customHeight="1">
      <c r="A24" s="191">
        <v>19</v>
      </c>
      <c r="B24" s="415"/>
      <c r="C24" s="416"/>
      <c r="D24" s="81"/>
      <c r="E24" s="190"/>
      <c r="F24" s="190"/>
      <c r="G24" s="190"/>
      <c r="H24" s="190"/>
      <c r="I24" s="190"/>
      <c r="J24" s="190"/>
      <c r="K24" s="190"/>
      <c r="L24" s="190"/>
      <c r="M24" s="414"/>
      <c r="N24" s="414"/>
      <c r="O24">
        <f t="shared" si="1"/>
        <v>0</v>
      </c>
      <c r="P24">
        <f t="shared" si="2"/>
        <v>0</v>
      </c>
      <c r="Q24">
        <f t="shared" si="3"/>
        <v>0</v>
      </c>
    </row>
    <row r="25" spans="1:17" ht="29.1" customHeight="1">
      <c r="A25" s="191">
        <v>20</v>
      </c>
      <c r="B25" s="415"/>
      <c r="C25" s="416"/>
      <c r="D25" s="81"/>
      <c r="E25" s="190"/>
      <c r="F25" s="190"/>
      <c r="G25" s="190"/>
      <c r="H25" s="190"/>
      <c r="I25" s="190"/>
      <c r="J25" s="190"/>
      <c r="K25" s="190"/>
      <c r="L25" s="190"/>
      <c r="M25" s="414"/>
      <c r="N25" s="414"/>
      <c r="O25">
        <f t="shared" si="1"/>
        <v>0</v>
      </c>
      <c r="P25">
        <f t="shared" si="2"/>
        <v>0</v>
      </c>
      <c r="Q25">
        <f t="shared" si="3"/>
        <v>0</v>
      </c>
    </row>
    <row r="26" spans="1:17" ht="29.1" customHeight="1">
      <c r="A26" s="191">
        <v>21</v>
      </c>
      <c r="B26" s="415"/>
      <c r="C26" s="416"/>
      <c r="D26" s="81"/>
      <c r="E26" s="190"/>
      <c r="F26" s="190"/>
      <c r="G26" s="190"/>
      <c r="H26" s="190"/>
      <c r="I26" s="190"/>
      <c r="J26" s="190"/>
      <c r="K26" s="190"/>
      <c r="L26" s="190"/>
      <c r="M26" s="414"/>
      <c r="N26" s="414"/>
      <c r="O26">
        <f t="shared" si="1"/>
        <v>0</v>
      </c>
      <c r="P26">
        <f t="shared" si="2"/>
        <v>0</v>
      </c>
      <c r="Q26">
        <f t="shared" si="3"/>
        <v>0</v>
      </c>
    </row>
    <row r="27" spans="1:17" ht="29.1" customHeight="1">
      <c r="A27" s="191">
        <v>22</v>
      </c>
      <c r="B27" s="415"/>
      <c r="C27" s="416"/>
      <c r="D27" s="81"/>
      <c r="E27" s="190"/>
      <c r="F27" s="190"/>
      <c r="G27" s="190"/>
      <c r="H27" s="190"/>
      <c r="I27" s="190"/>
      <c r="J27" s="190"/>
      <c r="K27" s="190"/>
      <c r="L27" s="190"/>
      <c r="M27" s="414"/>
      <c r="N27" s="414"/>
      <c r="O27">
        <f t="shared" si="1"/>
        <v>0</v>
      </c>
      <c r="P27">
        <f t="shared" si="2"/>
        <v>0</v>
      </c>
      <c r="Q27">
        <f t="shared" si="3"/>
        <v>0</v>
      </c>
    </row>
    <row r="28" spans="1:17" ht="29.1" customHeight="1">
      <c r="A28" s="191">
        <v>23</v>
      </c>
      <c r="B28" s="415"/>
      <c r="C28" s="416"/>
      <c r="D28" s="81"/>
      <c r="E28" s="190"/>
      <c r="F28" s="190"/>
      <c r="G28" s="190"/>
      <c r="H28" s="190"/>
      <c r="I28" s="190"/>
      <c r="J28" s="190"/>
      <c r="K28" s="190"/>
      <c r="L28" s="190"/>
      <c r="M28" s="414"/>
      <c r="N28" s="414"/>
      <c r="O28">
        <f t="shared" si="1"/>
        <v>0</v>
      </c>
      <c r="P28">
        <f t="shared" si="2"/>
        <v>0</v>
      </c>
      <c r="Q28">
        <f t="shared" si="3"/>
        <v>0</v>
      </c>
    </row>
    <row r="29" spans="1:17" ht="29.1" customHeight="1">
      <c r="A29" s="191">
        <v>24</v>
      </c>
      <c r="B29" s="415"/>
      <c r="C29" s="416"/>
      <c r="D29" s="81"/>
      <c r="E29" s="190"/>
      <c r="F29" s="190"/>
      <c r="G29" s="190"/>
      <c r="H29" s="190"/>
      <c r="I29" s="190"/>
      <c r="J29" s="190"/>
      <c r="K29" s="190"/>
      <c r="L29" s="190"/>
      <c r="M29" s="414"/>
      <c r="N29" s="414"/>
      <c r="O29">
        <f t="shared" si="1"/>
        <v>0</v>
      </c>
      <c r="P29">
        <f t="shared" si="2"/>
        <v>0</v>
      </c>
      <c r="Q29">
        <f t="shared" si="3"/>
        <v>0</v>
      </c>
    </row>
    <row r="30" spans="1:17" ht="29.1" customHeight="1">
      <c r="A30" s="191">
        <v>25</v>
      </c>
      <c r="B30" s="415"/>
      <c r="C30" s="416"/>
      <c r="D30" s="81"/>
      <c r="E30" s="190"/>
      <c r="F30" s="190"/>
      <c r="G30" s="190"/>
      <c r="H30" s="190"/>
      <c r="I30" s="190"/>
      <c r="J30" s="190"/>
      <c r="K30" s="190"/>
      <c r="L30" s="190"/>
      <c r="M30" s="414"/>
      <c r="N30" s="414"/>
      <c r="O30">
        <f t="shared" si="1"/>
        <v>0</v>
      </c>
      <c r="P30">
        <f t="shared" si="2"/>
        <v>0</v>
      </c>
      <c r="Q30">
        <f t="shared" si="3"/>
        <v>0</v>
      </c>
    </row>
    <row r="31" spans="1:17" ht="29.1" customHeight="1">
      <c r="A31" s="191">
        <v>26</v>
      </c>
      <c r="B31" s="415"/>
      <c r="C31" s="416"/>
      <c r="D31" s="81"/>
      <c r="E31" s="190"/>
      <c r="F31" s="190"/>
      <c r="G31" s="190"/>
      <c r="H31" s="190"/>
      <c r="I31" s="190"/>
      <c r="J31" s="190"/>
      <c r="K31" s="190"/>
      <c r="L31" s="190"/>
      <c r="M31" s="414"/>
      <c r="N31" s="414"/>
      <c r="O31">
        <f t="shared" si="1"/>
        <v>0</v>
      </c>
      <c r="P31">
        <f t="shared" si="2"/>
        <v>0</v>
      </c>
      <c r="Q31">
        <f t="shared" si="3"/>
        <v>0</v>
      </c>
    </row>
    <row r="32" spans="1:17" ht="29.1" customHeight="1">
      <c r="A32" s="191">
        <v>27</v>
      </c>
      <c r="B32" s="415"/>
      <c r="C32" s="416"/>
      <c r="D32" s="81"/>
      <c r="E32" s="190"/>
      <c r="F32" s="190"/>
      <c r="G32" s="190"/>
      <c r="H32" s="190"/>
      <c r="I32" s="190"/>
      <c r="J32" s="190"/>
      <c r="K32" s="190"/>
      <c r="L32" s="190"/>
      <c r="M32" s="414"/>
      <c r="N32" s="414"/>
      <c r="O32">
        <f t="shared" si="1"/>
        <v>0</v>
      </c>
      <c r="P32">
        <f t="shared" si="2"/>
        <v>0</v>
      </c>
      <c r="Q32">
        <f t="shared" si="3"/>
        <v>0</v>
      </c>
    </row>
    <row r="33" spans="1:17" ht="29.1" customHeight="1">
      <c r="A33" s="191">
        <v>28</v>
      </c>
      <c r="B33" s="415"/>
      <c r="C33" s="416"/>
      <c r="D33" s="81"/>
      <c r="E33" s="190"/>
      <c r="F33" s="190"/>
      <c r="G33" s="190"/>
      <c r="H33" s="190"/>
      <c r="I33" s="190"/>
      <c r="J33" s="190"/>
      <c r="K33" s="190"/>
      <c r="L33" s="190"/>
      <c r="M33" s="414"/>
      <c r="N33" s="414"/>
      <c r="O33">
        <f t="shared" si="1"/>
        <v>0</v>
      </c>
      <c r="P33">
        <f t="shared" si="2"/>
        <v>0</v>
      </c>
      <c r="Q33">
        <f t="shared" si="3"/>
        <v>0</v>
      </c>
    </row>
    <row r="34" spans="1:17" ht="29.1" customHeight="1">
      <c r="A34" s="191">
        <v>29</v>
      </c>
      <c r="B34" s="415"/>
      <c r="C34" s="416"/>
      <c r="D34" s="81"/>
      <c r="E34" s="190"/>
      <c r="F34" s="190"/>
      <c r="G34" s="190"/>
      <c r="H34" s="190"/>
      <c r="I34" s="190"/>
      <c r="J34" s="190"/>
      <c r="K34" s="190"/>
      <c r="L34" s="190"/>
      <c r="M34" s="414"/>
      <c r="N34" s="414"/>
      <c r="O34">
        <f t="shared" si="1"/>
        <v>0</v>
      </c>
      <c r="P34">
        <f t="shared" si="2"/>
        <v>0</v>
      </c>
      <c r="Q34">
        <f t="shared" si="3"/>
        <v>0</v>
      </c>
    </row>
    <row r="35" spans="1:17" ht="29.1" customHeight="1">
      <c r="A35" s="191">
        <v>30</v>
      </c>
      <c r="B35" s="415"/>
      <c r="C35" s="416"/>
      <c r="D35" s="81"/>
      <c r="E35" s="190"/>
      <c r="F35" s="190"/>
      <c r="G35" s="190"/>
      <c r="H35" s="190"/>
      <c r="I35" s="190"/>
      <c r="J35" s="190"/>
      <c r="K35" s="190"/>
      <c r="L35" s="190"/>
      <c r="M35" s="414"/>
      <c r="N35" s="414"/>
      <c r="O35">
        <f t="shared" si="1"/>
        <v>0</v>
      </c>
      <c r="P35">
        <f t="shared" si="2"/>
        <v>0</v>
      </c>
      <c r="Q35">
        <f t="shared" si="3"/>
        <v>0</v>
      </c>
    </row>
    <row r="37" spans="1:17" ht="18" customHeight="1">
      <c r="A37" s="419" t="s">
        <v>228</v>
      </c>
      <c r="B37" s="419"/>
      <c r="C37" s="419"/>
      <c r="D37" s="419"/>
      <c r="E37" s="419"/>
      <c r="F37" s="419"/>
      <c r="G37" s="419"/>
      <c r="H37" s="419"/>
    </row>
    <row r="38" spans="1:17" ht="18" customHeight="1">
      <c r="A38" s="196"/>
      <c r="B38" s="16" t="str">
        <f t="shared" ref="B38:H38" si="4">F5</f>
        <v/>
      </c>
      <c r="C38" s="16" t="str">
        <f t="shared" si="4"/>
        <v/>
      </c>
      <c r="D38" s="16" t="str">
        <f t="shared" si="4"/>
        <v/>
      </c>
      <c r="E38" s="16" t="str">
        <f t="shared" si="4"/>
        <v/>
      </c>
      <c r="F38" s="16" t="str">
        <f t="shared" si="4"/>
        <v/>
      </c>
      <c r="G38" s="16" t="str">
        <f t="shared" si="4"/>
        <v/>
      </c>
      <c r="H38" s="16" t="str">
        <f t="shared" si="4"/>
        <v/>
      </c>
    </row>
    <row r="39" spans="1:17" ht="18" customHeight="1">
      <c r="A39" s="197" t="s">
        <v>17</v>
      </c>
      <c r="B39" s="191">
        <f>COUNTIFS(F6:F35, "〇", E6:E35, "大人")</f>
        <v>0</v>
      </c>
      <c r="C39" s="191">
        <f>COUNTIFS(G6:G35, "〇", E6:E35, "大人")</f>
        <v>0</v>
      </c>
      <c r="D39" s="191">
        <f>COUNTIFS(H6:H35, "〇", E6:E35, "大人")</f>
        <v>0</v>
      </c>
      <c r="E39" s="191">
        <f>COUNTIFS(I6:I35, "〇", E6:E35, "大人")</f>
        <v>0</v>
      </c>
      <c r="F39" s="191">
        <f>COUNTIFS(J6:J35, "〇", E6:E35, "大人")</f>
        <v>0</v>
      </c>
      <c r="G39" s="191">
        <f>COUNTIFS(K6:K35, "〇", E6:E35, "大人")</f>
        <v>0</v>
      </c>
      <c r="H39" s="191">
        <f>COUNTIFS(L6:L35, "〇", E6:E35, "大人")</f>
        <v>0</v>
      </c>
    </row>
    <row r="40" spans="1:17" ht="18" customHeight="1">
      <c r="A40" s="198" t="s">
        <v>16</v>
      </c>
      <c r="B40" s="191">
        <f>COUNTIFS(F6:F35, "〇", E6:E35, "学生")</f>
        <v>0</v>
      </c>
      <c r="C40" s="191">
        <f>COUNTIFS(G6:G35, "〇", E6:E35, "学生")</f>
        <v>0</v>
      </c>
      <c r="D40" s="191">
        <f>COUNTIFS(H6:H35, "〇", E6:E35, "学生")</f>
        <v>0</v>
      </c>
      <c r="E40" s="191">
        <f>COUNTIFS(I6:I35, "〇", E6:E35, "学生")</f>
        <v>0</v>
      </c>
      <c r="F40" s="191">
        <f>COUNTIFS(J6:J35, "〇", E6:E35, "学生")</f>
        <v>0</v>
      </c>
      <c r="G40" s="191">
        <f>COUNTIFS(K6:K35, "〇", E6:E35, "学生")</f>
        <v>0</v>
      </c>
      <c r="H40" s="191">
        <f>COUNTIFS(L6:L35, "〇", E6:E35, "学生")</f>
        <v>0</v>
      </c>
    </row>
  </sheetData>
  <sheetProtection sheet="1" objects="1" scenarios="1"/>
  <mergeCells count="68">
    <mergeCell ref="B5:C5"/>
    <mergeCell ref="M5:N5"/>
    <mergeCell ref="A1:C3"/>
    <mergeCell ref="D1:E1"/>
    <mergeCell ref="G1:N1"/>
    <mergeCell ref="D2:E3"/>
    <mergeCell ref="F2:F3"/>
    <mergeCell ref="B6:C6"/>
    <mergeCell ref="M6:N6"/>
    <mergeCell ref="B7:C7"/>
    <mergeCell ref="M7:N7"/>
    <mergeCell ref="B8:C8"/>
    <mergeCell ref="M8:N8"/>
    <mergeCell ref="B9:C9"/>
    <mergeCell ref="M9:N9"/>
    <mergeCell ref="B10:C10"/>
    <mergeCell ref="M10:N10"/>
    <mergeCell ref="B11:C11"/>
    <mergeCell ref="M11:N11"/>
    <mergeCell ref="B12:C12"/>
    <mergeCell ref="M12:N12"/>
    <mergeCell ref="B13:C13"/>
    <mergeCell ref="M13:N13"/>
    <mergeCell ref="B14:C14"/>
    <mergeCell ref="M14:N14"/>
    <mergeCell ref="B15:C15"/>
    <mergeCell ref="M15:N15"/>
    <mergeCell ref="B16:C16"/>
    <mergeCell ref="M16:N16"/>
    <mergeCell ref="B17:C17"/>
    <mergeCell ref="M17:N17"/>
    <mergeCell ref="B18:C18"/>
    <mergeCell ref="M18:N18"/>
    <mergeCell ref="B19:C19"/>
    <mergeCell ref="M19:N19"/>
    <mergeCell ref="B20:C20"/>
    <mergeCell ref="M20:N20"/>
    <mergeCell ref="B21:C21"/>
    <mergeCell ref="M21:N21"/>
    <mergeCell ref="B22:C22"/>
    <mergeCell ref="M22:N22"/>
    <mergeCell ref="B23:C23"/>
    <mergeCell ref="M23:N23"/>
    <mergeCell ref="B24:C24"/>
    <mergeCell ref="M24:N24"/>
    <mergeCell ref="B25:C25"/>
    <mergeCell ref="M25:N25"/>
    <mergeCell ref="B26:C26"/>
    <mergeCell ref="M26:N26"/>
    <mergeCell ref="B27:C27"/>
    <mergeCell ref="M27:N27"/>
    <mergeCell ref="B28:C28"/>
    <mergeCell ref="M28:N28"/>
    <mergeCell ref="B29:C29"/>
    <mergeCell ref="M29:N29"/>
    <mergeCell ref="B30:C30"/>
    <mergeCell ref="M30:N30"/>
    <mergeCell ref="B31:C31"/>
    <mergeCell ref="M31:N31"/>
    <mergeCell ref="B32:C32"/>
    <mergeCell ref="M32:N32"/>
    <mergeCell ref="A37:H37"/>
    <mergeCell ref="B33:C33"/>
    <mergeCell ref="M33:N33"/>
    <mergeCell ref="B34:C34"/>
    <mergeCell ref="M34:N34"/>
    <mergeCell ref="B35:C35"/>
    <mergeCell ref="M35:N35"/>
  </mergeCells>
  <phoneticPr fontId="1"/>
  <conditionalFormatting sqref="G1">
    <cfRule type="containsBlanks" dxfId="1" priority="2">
      <formula>LEN(TRIM(G1))=0</formula>
    </cfRule>
  </conditionalFormatting>
  <conditionalFormatting sqref="H2 J2:J3 L2:L3">
    <cfRule type="containsBlanks" dxfId="0" priority="1">
      <formula>LEN(TRIM(H2))=0</formula>
    </cfRule>
  </conditionalFormatting>
  <dataValidations count="2">
    <dataValidation type="list" allowBlank="1" showInputMessage="1" showErrorMessage="1" sqref="F6:L35" xr:uid="{050DCE4A-B551-4545-9BE7-1D61B3DA796F}">
      <formula1>"〇"</formula1>
    </dataValidation>
    <dataValidation type="list" allowBlank="1" showInputMessage="1" showErrorMessage="1" sqref="E6:E35" xr:uid="{52641DF3-A373-4234-A515-C704C85B0386}">
      <formula1>"大人,学生"</formula1>
    </dataValidation>
  </dataValidations>
  <pageMargins left="0.7" right="0.7" top="0.75" bottom="0.75" header="0.3" footer="0.3"/>
  <pageSetup paperSize="9" scale="61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B36F64-74DC-4402-810A-BEF06B8A83E4}">
  <sheetPr>
    <tabColor rgb="FF0070C0"/>
    <pageSetUpPr fitToPage="1"/>
  </sheetPr>
  <dimension ref="A1:O51"/>
  <sheetViews>
    <sheetView tabSelected="1" view="pageBreakPreview" zoomScale="115" zoomScaleNormal="100" zoomScaleSheetLayoutView="115" workbookViewId="0">
      <selection activeCell="V8" sqref="V8"/>
    </sheetView>
  </sheetViews>
  <sheetFormatPr defaultColWidth="6.25" defaultRowHeight="13.5"/>
  <cols>
    <col min="1" max="1" width="15.5" style="97" bestFit="1" customWidth="1"/>
    <col min="2" max="5" width="6.25" style="97" customWidth="1"/>
    <col min="6" max="10" width="10.125" style="97" customWidth="1"/>
    <col min="11" max="16384" width="6.25" style="97"/>
  </cols>
  <sheetData>
    <row r="1" spans="1:10" ht="16.899999999999999" customHeight="1">
      <c r="A1" s="402" t="s">
        <v>202</v>
      </c>
      <c r="B1" s="402"/>
      <c r="C1" s="402"/>
      <c r="D1" s="402"/>
      <c r="E1" s="402"/>
      <c r="F1" s="480"/>
      <c r="G1" s="481"/>
      <c r="H1" s="482"/>
      <c r="I1" s="483"/>
      <c r="J1" s="483"/>
    </row>
    <row r="2" spans="1:10" ht="37.5" customHeight="1">
      <c r="A2" s="402"/>
      <c r="B2" s="402"/>
      <c r="C2" s="402"/>
      <c r="D2" s="402"/>
      <c r="E2" s="402"/>
      <c r="F2" s="480"/>
      <c r="G2" s="102"/>
      <c r="H2" s="102"/>
      <c r="I2" s="102"/>
      <c r="J2" s="102"/>
    </row>
    <row r="3" spans="1:10" ht="27" customHeight="1">
      <c r="A3" s="402"/>
      <c r="B3" s="402"/>
      <c r="C3" s="402"/>
      <c r="D3" s="402"/>
      <c r="E3" s="402"/>
      <c r="F3" s="99" t="s">
        <v>203</v>
      </c>
      <c r="G3" s="100" t="s">
        <v>240</v>
      </c>
      <c r="H3" s="484" t="s">
        <v>243</v>
      </c>
      <c r="I3" s="99" t="s">
        <v>242</v>
      </c>
      <c r="J3" s="99" t="s">
        <v>241</v>
      </c>
    </row>
    <row r="4" spans="1:10" ht="37.5" customHeight="1">
      <c r="A4" s="402"/>
      <c r="B4" s="402"/>
      <c r="C4" s="402"/>
      <c r="D4" s="402"/>
      <c r="E4" s="402"/>
      <c r="F4" s="98"/>
      <c r="G4" s="98"/>
      <c r="H4" s="98"/>
      <c r="I4" s="98"/>
      <c r="J4" s="98"/>
    </row>
    <row r="5" spans="1:10" ht="13.5" customHeight="1">
      <c r="A5" s="101"/>
      <c r="B5" s="102"/>
      <c r="C5" s="102"/>
      <c r="D5" s="102"/>
      <c r="E5" s="102"/>
      <c r="F5" s="102"/>
    </row>
    <row r="6" spans="1:10" ht="37.5" customHeight="1">
      <c r="A6" s="109" t="s">
        <v>204</v>
      </c>
      <c r="B6" s="403" t="str">
        <f>IF('利用団体票 '!C11="","",'利用団体票 '!C11)</f>
        <v/>
      </c>
      <c r="C6" s="404"/>
      <c r="D6" s="404"/>
      <c r="E6" s="404"/>
      <c r="F6" s="404"/>
      <c r="G6" s="103" t="s">
        <v>205</v>
      </c>
      <c r="H6" s="405"/>
      <c r="I6" s="406"/>
      <c r="J6" s="407"/>
    </row>
    <row r="7" spans="1:10" ht="18.75" customHeight="1">
      <c r="A7" s="383" t="s">
        <v>174</v>
      </c>
      <c r="B7" s="182" t="s">
        <v>1</v>
      </c>
      <c r="C7" s="183">
        <f>IF('利用団体票 '!D14="","",'利用団体票 '!D14)</f>
        <v>0</v>
      </c>
      <c r="D7" s="184">
        <f>IF('利用団体票 '!E14="","",'利用団体票 '!E14)</f>
        <v>0</v>
      </c>
      <c r="E7" s="185">
        <f>IF('利用団体票 '!F14="","",'利用団体票 '!F14)</f>
        <v>0</v>
      </c>
      <c r="F7" s="186" t="str">
        <f>IF('利用団体票 '!G14="","",'利用団体票 '!G14)</f>
        <v>( 　　)</v>
      </c>
      <c r="G7" s="408" t="s">
        <v>206</v>
      </c>
      <c r="H7" s="387"/>
      <c r="I7" s="388"/>
      <c r="J7" s="410"/>
    </row>
    <row r="8" spans="1:10" ht="18.75" customHeight="1">
      <c r="A8" s="384"/>
      <c r="B8" s="412" t="s">
        <v>207</v>
      </c>
      <c r="C8" s="413"/>
      <c r="D8" s="187">
        <f>IF('利用団体票 '!I14="","",'利用団体票 '!I14)</f>
        <v>0</v>
      </c>
      <c r="E8" s="188">
        <f>IF('利用団体票 '!J14="","",'利用団体票 '!J14)</f>
        <v>0</v>
      </c>
      <c r="F8" s="189" t="str">
        <f>IF('利用団体票 '!K14="","",'利用団体票 '!K14)</f>
        <v>( 　　)</v>
      </c>
      <c r="G8" s="409"/>
      <c r="H8" s="389"/>
      <c r="I8" s="390"/>
      <c r="J8" s="411"/>
    </row>
    <row r="9" spans="1:10" ht="18.75" customHeight="1">
      <c r="A9" s="383" t="s">
        <v>208</v>
      </c>
      <c r="B9" s="385" t="s">
        <v>209</v>
      </c>
      <c r="C9" s="387"/>
      <c r="D9" s="388"/>
      <c r="E9" s="388"/>
      <c r="F9" s="388"/>
      <c r="G9" s="391" t="s">
        <v>210</v>
      </c>
      <c r="H9" s="391"/>
      <c r="I9" s="391"/>
      <c r="J9" s="392"/>
    </row>
    <row r="10" spans="1:10" ht="18.75" customHeight="1">
      <c r="A10" s="384"/>
      <c r="B10" s="386"/>
      <c r="C10" s="389"/>
      <c r="D10" s="390"/>
      <c r="E10" s="390"/>
      <c r="F10" s="390"/>
      <c r="G10" s="393" t="s">
        <v>211</v>
      </c>
      <c r="H10" s="393"/>
      <c r="I10" s="393"/>
      <c r="J10" s="394"/>
    </row>
    <row r="11" spans="1:10" ht="22.5" customHeight="1">
      <c r="A11" s="395" t="s">
        <v>212</v>
      </c>
      <c r="B11" s="396"/>
      <c r="C11" s="396"/>
      <c r="D11" s="396"/>
      <c r="E11" s="396"/>
      <c r="F11" s="396"/>
      <c r="G11" s="104"/>
      <c r="H11" s="105" t="s">
        <v>213</v>
      </c>
      <c r="I11" s="104"/>
      <c r="J11" s="106" t="s">
        <v>214</v>
      </c>
    </row>
    <row r="12" spans="1:10" ht="18.75" customHeight="1">
      <c r="A12" s="97" t="s">
        <v>215</v>
      </c>
      <c r="B12" s="107"/>
      <c r="C12" s="107"/>
      <c r="D12" s="107"/>
      <c r="E12" s="107"/>
      <c r="F12" s="107"/>
      <c r="G12" s="107"/>
      <c r="H12" s="107"/>
      <c r="I12" s="107"/>
      <c r="J12" s="107"/>
    </row>
    <row r="13" spans="1:10" ht="18.75" customHeight="1">
      <c r="A13" s="108"/>
      <c r="B13" s="97" t="s">
        <v>216</v>
      </c>
      <c r="G13" s="107"/>
      <c r="H13" s="107"/>
      <c r="I13" s="107"/>
      <c r="J13" s="107"/>
    </row>
    <row r="14" spans="1:10" ht="18.75" customHeight="1">
      <c r="A14" s="108"/>
      <c r="B14" s="97" t="s">
        <v>217</v>
      </c>
      <c r="G14" s="107"/>
      <c r="H14" s="107"/>
      <c r="I14" s="107"/>
      <c r="J14" s="107"/>
    </row>
    <row r="15" spans="1:10" ht="18.75" customHeight="1">
      <c r="A15" s="107"/>
      <c r="B15" s="397" t="s">
        <v>218</v>
      </c>
      <c r="C15" s="397"/>
      <c r="D15" s="397"/>
      <c r="E15" s="397"/>
      <c r="F15" s="397"/>
      <c r="G15" s="397"/>
      <c r="H15" s="397"/>
      <c r="I15" s="397"/>
      <c r="J15" s="397"/>
    </row>
    <row r="16" spans="1:10" ht="18.75" customHeight="1">
      <c r="A16" s="107"/>
      <c r="B16" s="397"/>
      <c r="C16" s="397"/>
      <c r="D16" s="397"/>
      <c r="E16" s="397"/>
      <c r="F16" s="397"/>
      <c r="G16" s="397"/>
      <c r="H16" s="397"/>
      <c r="I16" s="397"/>
      <c r="J16" s="397"/>
    </row>
    <row r="17" spans="1:10" ht="18.75" customHeight="1">
      <c r="A17" s="398" t="s">
        <v>219</v>
      </c>
      <c r="B17" s="398"/>
      <c r="C17" s="399" t="s">
        <v>220</v>
      </c>
      <c r="D17" s="400"/>
      <c r="E17" s="400"/>
      <c r="F17" s="400"/>
      <c r="G17" s="400"/>
      <c r="H17" s="400"/>
      <c r="I17" s="400"/>
      <c r="J17" s="401"/>
    </row>
    <row r="18" spans="1:10" ht="37.5" customHeight="1">
      <c r="A18" s="380"/>
      <c r="B18" s="382"/>
      <c r="C18" s="380"/>
      <c r="D18" s="381"/>
      <c r="E18" s="381"/>
      <c r="F18" s="381"/>
      <c r="G18" s="381"/>
      <c r="H18" s="381"/>
      <c r="I18" s="381"/>
      <c r="J18" s="382"/>
    </row>
    <row r="19" spans="1:10" ht="37.5" customHeight="1">
      <c r="A19" s="380"/>
      <c r="B19" s="382"/>
      <c r="C19" s="380"/>
      <c r="D19" s="381"/>
      <c r="E19" s="381"/>
      <c r="F19" s="381"/>
      <c r="G19" s="381"/>
      <c r="H19" s="381"/>
      <c r="I19" s="381"/>
      <c r="J19" s="382"/>
    </row>
    <row r="20" spans="1:10" ht="37.5" customHeight="1">
      <c r="A20" s="380"/>
      <c r="B20" s="382"/>
      <c r="C20" s="380"/>
      <c r="D20" s="381"/>
      <c r="E20" s="381"/>
      <c r="F20" s="381"/>
      <c r="G20" s="381"/>
      <c r="H20" s="381"/>
      <c r="I20" s="381"/>
      <c r="J20" s="382"/>
    </row>
    <row r="21" spans="1:10" ht="37.5" customHeight="1">
      <c r="A21" s="380"/>
      <c r="B21" s="382"/>
      <c r="C21" s="380"/>
      <c r="D21" s="381"/>
      <c r="E21" s="381"/>
      <c r="F21" s="381"/>
      <c r="G21" s="381"/>
      <c r="H21" s="381"/>
      <c r="I21" s="381"/>
      <c r="J21" s="382"/>
    </row>
    <row r="22" spans="1:10" ht="37.5" customHeight="1">
      <c r="A22" s="380"/>
      <c r="B22" s="382"/>
      <c r="C22" s="380"/>
      <c r="D22" s="381"/>
      <c r="E22" s="381"/>
      <c r="F22" s="381"/>
      <c r="G22" s="381"/>
      <c r="H22" s="381"/>
      <c r="I22" s="381"/>
      <c r="J22" s="382"/>
    </row>
    <row r="23" spans="1:10" ht="37.5" customHeight="1">
      <c r="A23" s="380"/>
      <c r="B23" s="382"/>
      <c r="C23" s="380"/>
      <c r="D23" s="381"/>
      <c r="E23" s="381"/>
      <c r="F23" s="381"/>
      <c r="G23" s="381"/>
      <c r="H23" s="381"/>
      <c r="I23" s="381"/>
      <c r="J23" s="382"/>
    </row>
    <row r="24" spans="1:10" ht="37.5" customHeight="1">
      <c r="A24" s="380"/>
      <c r="B24" s="382"/>
      <c r="C24" s="380"/>
      <c r="D24" s="381"/>
      <c r="E24" s="381"/>
      <c r="F24" s="381"/>
      <c r="G24" s="381"/>
      <c r="H24" s="381"/>
      <c r="I24" s="381"/>
      <c r="J24" s="382"/>
    </row>
    <row r="25" spans="1:10" ht="37.5" customHeight="1">
      <c r="A25" s="380"/>
      <c r="B25" s="382"/>
      <c r="C25" s="380"/>
      <c r="D25" s="381"/>
      <c r="E25" s="381"/>
      <c r="F25" s="381"/>
      <c r="G25" s="381"/>
      <c r="H25" s="381"/>
      <c r="I25" s="381"/>
      <c r="J25" s="382"/>
    </row>
    <row r="51" spans="15:15">
      <c r="O51" s="97" t="b">
        <v>0</v>
      </c>
    </row>
  </sheetData>
  <mergeCells count="33">
    <mergeCell ref="A21:B21"/>
    <mergeCell ref="A22:B22"/>
    <mergeCell ref="A23:B23"/>
    <mergeCell ref="A24:B24"/>
    <mergeCell ref="A25:B25"/>
    <mergeCell ref="H1:J1"/>
    <mergeCell ref="B6:F6"/>
    <mergeCell ref="H6:J6"/>
    <mergeCell ref="A7:A8"/>
    <mergeCell ref="G7:G8"/>
    <mergeCell ref="H7:J8"/>
    <mergeCell ref="B8:C8"/>
    <mergeCell ref="A1:E4"/>
    <mergeCell ref="C20:J20"/>
    <mergeCell ref="A9:A10"/>
    <mergeCell ref="B9:B10"/>
    <mergeCell ref="C9:F10"/>
    <mergeCell ref="G9:J9"/>
    <mergeCell ref="G10:J10"/>
    <mergeCell ref="A11:F11"/>
    <mergeCell ref="A18:B18"/>
    <mergeCell ref="A19:B19"/>
    <mergeCell ref="A20:B20"/>
    <mergeCell ref="B15:J16"/>
    <mergeCell ref="A17:B17"/>
    <mergeCell ref="C17:J17"/>
    <mergeCell ref="C18:J18"/>
    <mergeCell ref="C19:J19"/>
    <mergeCell ref="C21:J21"/>
    <mergeCell ref="C22:J22"/>
    <mergeCell ref="C23:J23"/>
    <mergeCell ref="C24:J24"/>
    <mergeCell ref="C25:J25"/>
  </mergeCells>
  <phoneticPr fontId="1"/>
  <conditionalFormatting sqref="H11 B13:F14">
    <cfRule type="expression" dxfId="15" priority="1">
      <formula>#REF!=TRUE</formula>
    </cfRule>
  </conditionalFormatting>
  <conditionalFormatting sqref="J11">
    <cfRule type="expression" dxfId="14" priority="2">
      <formula>#REF!=TRUE</formula>
    </cfRule>
  </conditionalFormatting>
  <dataValidations disablePrompts="1" count="1">
    <dataValidation type="list" allowBlank="1" showInputMessage="1" showErrorMessage="1" sqref="G10:J10" xr:uid="{2DDE5220-DB30-4E56-A8A5-F79517ECBA53}">
      <formula1>"養護教諭・看護師・教諭・その他,養護教諭,看護師,教諭,その他"</formula1>
    </dataValidation>
  </dataValidations>
  <printOptions horizontalCentered="1" verticalCentered="1"/>
  <pageMargins left="0.23622047244094491" right="0.23622047244094491" top="0.74803149606299213" bottom="0.74803149606299213" header="0.31496062992125984" footer="0.31496062992125984"/>
  <pageSetup paperSize="9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4" name="Check Box 1">
              <controlPr defaultSize="0" autoFill="0" autoLine="0" autoPict="0">
                <anchor moveWithCells="1">
                  <from>
                    <xdr:col>0</xdr:col>
                    <xdr:colOff>952500</xdr:colOff>
                    <xdr:row>11</xdr:row>
                    <xdr:rowOff>228600</xdr:rowOff>
                  </from>
                  <to>
                    <xdr:col>1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2" r:id="rId5" name="Check Box 2">
              <controlPr defaultSize="0" autoFill="0" autoLine="0" autoPict="0">
                <anchor moveWithCells="1">
                  <from>
                    <xdr:col>0</xdr:col>
                    <xdr:colOff>962025</xdr:colOff>
                    <xdr:row>12</xdr:row>
                    <xdr:rowOff>238125</xdr:rowOff>
                  </from>
                  <to>
                    <xdr:col>1</xdr:col>
                    <xdr:colOff>9525</xdr:colOff>
                    <xdr:row>14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3" r:id="rId6" name="Check Box 3">
              <controlPr defaultSize="0" autoFill="0" autoLine="0" autoPict="0">
                <anchor moveWithCells="1">
                  <from>
                    <xdr:col>6</xdr:col>
                    <xdr:colOff>476250</xdr:colOff>
                    <xdr:row>10</xdr:row>
                    <xdr:rowOff>19050</xdr:rowOff>
                  </from>
                  <to>
                    <xdr:col>6</xdr:col>
                    <xdr:colOff>704850</xdr:colOff>
                    <xdr:row>10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4" r:id="rId7" name="Check Box 4">
              <controlPr defaultSize="0" autoFill="0" autoLine="0" autoPict="0">
                <anchor moveWithCells="1">
                  <from>
                    <xdr:col>8</xdr:col>
                    <xdr:colOff>485775</xdr:colOff>
                    <xdr:row>10</xdr:row>
                    <xdr:rowOff>19050</xdr:rowOff>
                  </from>
                  <to>
                    <xdr:col>8</xdr:col>
                    <xdr:colOff>714375</xdr:colOff>
                    <xdr:row>10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70DCC-6540-42D7-8257-F2091834196B}">
  <sheetPr>
    <tabColor rgb="FFFFFF00"/>
  </sheetPr>
  <dimension ref="A1:AM335"/>
  <sheetViews>
    <sheetView view="pageBreakPreview" zoomScale="68" zoomScaleNormal="100" zoomScaleSheetLayoutView="100" workbookViewId="0">
      <selection activeCell="B6" sqref="B6:C6"/>
    </sheetView>
  </sheetViews>
  <sheetFormatPr defaultRowHeight="18.75"/>
  <cols>
    <col min="1" max="1" width="7.625" customWidth="1"/>
    <col min="2" max="4" width="10.625" customWidth="1"/>
    <col min="5" max="6" width="10.125" customWidth="1"/>
    <col min="7" max="14" width="9.125" customWidth="1"/>
    <col min="15" max="15" width="5" customWidth="1"/>
    <col min="16" max="16" width="4.875" customWidth="1"/>
    <col min="17" max="18" width="5" customWidth="1"/>
    <col min="19" max="19" width="5.125" customWidth="1"/>
    <col min="20" max="22" width="6.75" customWidth="1"/>
    <col min="23" max="40" width="8.625" customWidth="1"/>
  </cols>
  <sheetData>
    <row r="1" spans="1:39" ht="32.1" customHeight="1">
      <c r="A1" s="420" t="s">
        <v>201</v>
      </c>
      <c r="B1" s="421"/>
      <c r="C1" s="422"/>
      <c r="D1" s="429" t="s">
        <v>0</v>
      </c>
      <c r="E1" s="429"/>
      <c r="F1" s="10" t="s">
        <v>2</v>
      </c>
      <c r="G1" s="430"/>
      <c r="H1" s="431"/>
      <c r="I1" s="431"/>
      <c r="J1" s="431"/>
      <c r="K1" s="431"/>
      <c r="L1" s="431"/>
      <c r="M1" s="431"/>
      <c r="N1" s="432"/>
      <c r="Q1" s="5"/>
    </row>
    <row r="2" spans="1:39" ht="26.1" customHeight="1">
      <c r="A2" s="423"/>
      <c r="B2" s="424"/>
      <c r="C2" s="425"/>
      <c r="D2" s="433" t="s">
        <v>12</v>
      </c>
      <c r="E2" s="433"/>
      <c r="F2" s="434" t="s">
        <v>3</v>
      </c>
      <c r="G2" s="17" t="s">
        <v>1</v>
      </c>
      <c r="H2" s="76"/>
      <c r="I2" s="18" t="s">
        <v>7</v>
      </c>
      <c r="J2" s="76"/>
      <c r="K2" s="19" t="s">
        <v>4</v>
      </c>
      <c r="L2" s="78"/>
      <c r="M2" s="19" t="s">
        <v>5</v>
      </c>
      <c r="N2" s="20" t="str">
        <f>IF(OR(H2=0,J2=0,L2=0),"",DATE(H2+2018,J2,L2))</f>
        <v/>
      </c>
      <c r="O2" s="11"/>
      <c r="R2" t="s">
        <v>20</v>
      </c>
    </row>
    <row r="3" spans="1:39" ht="26.1" customHeight="1" thickBot="1">
      <c r="A3" s="426"/>
      <c r="B3" s="427"/>
      <c r="C3" s="428"/>
      <c r="D3" s="433"/>
      <c r="E3" s="433"/>
      <c r="F3" s="434"/>
      <c r="G3" s="13"/>
      <c r="H3" s="14"/>
      <c r="I3" s="14" t="s">
        <v>6</v>
      </c>
      <c r="J3" s="77"/>
      <c r="K3" s="14" t="s">
        <v>4</v>
      </c>
      <c r="L3" s="77"/>
      <c r="M3" s="14" t="s">
        <v>5</v>
      </c>
      <c r="N3" s="21"/>
      <c r="O3" s="11"/>
    </row>
    <row r="4" spans="1:39" ht="19.5" thickBot="1">
      <c r="Z4" s="435" t="s">
        <v>37</v>
      </c>
      <c r="AA4" s="436"/>
      <c r="AB4" s="436"/>
      <c r="AC4" s="436"/>
      <c r="AD4" s="436"/>
      <c r="AE4" s="436"/>
      <c r="AF4" s="437"/>
      <c r="AG4" s="435" t="s">
        <v>36</v>
      </c>
      <c r="AH4" s="436"/>
      <c r="AI4" s="436"/>
      <c r="AJ4" s="436"/>
      <c r="AK4" s="436"/>
      <c r="AL4" s="436"/>
      <c r="AM4" s="437"/>
    </row>
    <row r="5" spans="1:39">
      <c r="A5" s="95" t="s">
        <v>8</v>
      </c>
      <c r="B5" s="417" t="s">
        <v>9</v>
      </c>
      <c r="C5" s="418"/>
      <c r="D5" s="95" t="s">
        <v>15</v>
      </c>
      <c r="E5" s="95" t="s">
        <v>10</v>
      </c>
      <c r="F5" s="95" t="s">
        <v>38</v>
      </c>
      <c r="G5" s="16" t="str">
        <f t="shared" ref="G5:L5" si="0">IF(COLUMN(G5)-COLUMN($G$5)+DATE($H$2+2018,$J$2,$L$2)&lt;=DATE($H$2+2018,$J$3,$L$3-1), COLUMN(G5)-COLUMN($G$5)+DATE($H$2+2018,$J$2,$L$2), "")</f>
        <v/>
      </c>
      <c r="H5" s="16" t="str">
        <f t="shared" si="0"/>
        <v/>
      </c>
      <c r="I5" s="16" t="str">
        <f t="shared" si="0"/>
        <v/>
      </c>
      <c r="J5" s="16" t="str">
        <f t="shared" si="0"/>
        <v/>
      </c>
      <c r="K5" s="16" t="str">
        <f t="shared" si="0"/>
        <v/>
      </c>
      <c r="L5" s="16" t="str">
        <f t="shared" si="0"/>
        <v/>
      </c>
      <c r="M5" s="419" t="s">
        <v>11</v>
      </c>
      <c r="N5" s="419"/>
      <c r="P5" t="s">
        <v>27</v>
      </c>
      <c r="Q5" t="s">
        <v>28</v>
      </c>
      <c r="R5" t="s">
        <v>29</v>
      </c>
      <c r="S5" t="s">
        <v>16</v>
      </c>
      <c r="X5" t="s">
        <v>27</v>
      </c>
      <c r="Y5" t="s">
        <v>39</v>
      </c>
      <c r="Z5" s="29"/>
      <c r="AA5" s="28" t="str">
        <f t="shared" ref="AA5:AF5" si="1">G5</f>
        <v/>
      </c>
      <c r="AB5" s="28" t="str">
        <f t="shared" si="1"/>
        <v/>
      </c>
      <c r="AC5" s="28" t="str">
        <f t="shared" si="1"/>
        <v/>
      </c>
      <c r="AD5" s="28" t="str">
        <f t="shared" si="1"/>
        <v/>
      </c>
      <c r="AE5" s="28" t="str">
        <f t="shared" si="1"/>
        <v/>
      </c>
      <c r="AF5" s="30" t="str">
        <f t="shared" si="1"/>
        <v/>
      </c>
      <c r="AG5" s="33"/>
      <c r="AH5" s="34" t="s">
        <v>21</v>
      </c>
      <c r="AI5" s="34" t="s">
        <v>22</v>
      </c>
      <c r="AJ5" s="34" t="s">
        <v>23</v>
      </c>
      <c r="AK5" s="34" t="s">
        <v>24</v>
      </c>
      <c r="AL5" s="34" t="s">
        <v>25</v>
      </c>
      <c r="AM5" s="35" t="s">
        <v>26</v>
      </c>
    </row>
    <row r="6" spans="1:39" ht="27.95" customHeight="1">
      <c r="A6" s="95">
        <v>1</v>
      </c>
      <c r="B6" s="415"/>
      <c r="C6" s="416"/>
      <c r="D6" s="75"/>
      <c r="E6" s="75"/>
      <c r="F6" s="75"/>
      <c r="G6" s="75"/>
      <c r="H6" s="75"/>
      <c r="I6" s="75"/>
      <c r="J6" s="75"/>
      <c r="K6" s="75"/>
      <c r="L6" s="75"/>
      <c r="M6" s="414"/>
      <c r="N6" s="414"/>
      <c r="O6">
        <f t="shared" ref="O6:O69" si="2">COUNTIF(G6:L6,"〇")</f>
        <v>0</v>
      </c>
      <c r="P6">
        <f t="shared" ref="P6:P35" si="3">IF(D6="小学生",O6,0)</f>
        <v>0</v>
      </c>
      <c r="Q6">
        <f t="shared" ref="Q6:Q35" si="4">IF(D6="中学生",O6,0)</f>
        <v>0</v>
      </c>
      <c r="R6">
        <f t="shared" ref="R6:R35" si="5">IF(D6="高校生",O6,0)</f>
        <v>0</v>
      </c>
      <c r="S6">
        <f t="shared" ref="S6:S35" si="6">IF(D6="学生",O6,0)</f>
        <v>0</v>
      </c>
      <c r="X6" t="s">
        <v>28</v>
      </c>
      <c r="Y6" t="s">
        <v>40</v>
      </c>
      <c r="Z6" s="22" t="s">
        <v>27</v>
      </c>
      <c r="AA6" s="6">
        <f>COUNTIFS(G6:G325, "〇", D6:D325, "小学生")</f>
        <v>0</v>
      </c>
      <c r="AB6" s="6">
        <f>COUNTIFS(H6:H325, "〇", D6:D325, "小学生")</f>
        <v>0</v>
      </c>
      <c r="AC6" s="6">
        <f>COUNTIFS(I6:I325, "〇", D6:D325, "小学生")</f>
        <v>0</v>
      </c>
      <c r="AD6" s="6">
        <f>COUNTIFS(J6:J325, "〇", D6:D325, "小学生")</f>
        <v>0</v>
      </c>
      <c r="AE6" s="6">
        <f>COUNTIFS(K6:K325, "〇", D6:D325, "小学生")</f>
        <v>0</v>
      </c>
      <c r="AF6" s="6">
        <f>COUNTIFS(L6:L325, "〇", D6:D325, "小学生")</f>
        <v>0</v>
      </c>
      <c r="AG6" s="22" t="s">
        <v>27</v>
      </c>
      <c r="AH6" s="6">
        <f>COUNTIFS(P6:P325, 1, F6:F325, "")</f>
        <v>0</v>
      </c>
      <c r="AI6" s="6">
        <f>COUNTIFS(P6:P325, 2, F6:F325, "")</f>
        <v>0</v>
      </c>
      <c r="AJ6" s="6">
        <f>COUNTIFS(P6:P325, 3, F6:F325, "")</f>
        <v>0</v>
      </c>
      <c r="AK6" s="6">
        <f>COUNTIFS(P6:P325, 4, F6:F325, "")</f>
        <v>0</v>
      </c>
      <c r="AL6" s="6">
        <f>COUNTIFS(P6:P325, 5, F6:F325, "")</f>
        <v>0</v>
      </c>
      <c r="AM6" s="23">
        <f>COUNTIFS(P6:P325, 6, F6:F325, "")</f>
        <v>0</v>
      </c>
    </row>
    <row r="7" spans="1:39" ht="27.95" customHeight="1">
      <c r="A7" s="95">
        <v>2</v>
      </c>
      <c r="B7" s="415"/>
      <c r="C7" s="416"/>
      <c r="D7" s="75"/>
      <c r="E7" s="75"/>
      <c r="F7" s="75"/>
      <c r="G7" s="75"/>
      <c r="H7" s="75"/>
      <c r="I7" s="75"/>
      <c r="J7" s="75"/>
      <c r="K7" s="75"/>
      <c r="L7" s="75"/>
      <c r="M7" s="414"/>
      <c r="N7" s="414"/>
      <c r="O7">
        <f t="shared" si="2"/>
        <v>0</v>
      </c>
      <c r="P7">
        <f t="shared" si="3"/>
        <v>0</v>
      </c>
      <c r="Q7">
        <f t="shared" si="4"/>
        <v>0</v>
      </c>
      <c r="R7">
        <f t="shared" si="5"/>
        <v>0</v>
      </c>
      <c r="S7">
        <f t="shared" si="6"/>
        <v>0</v>
      </c>
      <c r="X7" t="s">
        <v>29</v>
      </c>
      <c r="Y7" t="s">
        <v>41</v>
      </c>
      <c r="Z7" s="22" t="s">
        <v>28</v>
      </c>
      <c r="AA7" s="6">
        <f>COUNTIFS(G6:G325, "〇", D6:D325, "中学生")</f>
        <v>0</v>
      </c>
      <c r="AB7" s="6">
        <f>COUNTIFS(H6:H325, "〇", D6:D325, "中学生")</f>
        <v>0</v>
      </c>
      <c r="AC7" s="6">
        <f>COUNTIFS(I6:I325, "〇", D6:D325, "中学生")</f>
        <v>0</v>
      </c>
      <c r="AD7" s="6">
        <f>COUNTIFS(J6:J325, "〇", D6:D325, "中学生")</f>
        <v>0</v>
      </c>
      <c r="AE7" s="6">
        <f>COUNTIFS(K6:K325, "〇", D6:D325, "中学生")</f>
        <v>0</v>
      </c>
      <c r="AF7" s="31">
        <f>COUNTIFS(L6:L325, "〇", D6:D325, "中学校")</f>
        <v>0</v>
      </c>
      <c r="AG7" s="22" t="s">
        <v>28</v>
      </c>
      <c r="AH7" s="6">
        <f>COUNTIFS(Q6:Q325, 1, F6:F325, "")</f>
        <v>0</v>
      </c>
      <c r="AI7" s="6">
        <f>COUNTIFS(Q6:Q325, 2, F6:F325, "")</f>
        <v>0</v>
      </c>
      <c r="AJ7" s="6">
        <f>COUNTIFS(Q6:Q325, 3, F6:F325, "")</f>
        <v>0</v>
      </c>
      <c r="AK7" s="6">
        <f>COUNTIFS(Q6:Q325, 4, F6:F325, "")</f>
        <v>0</v>
      </c>
      <c r="AL7" s="6">
        <f>COUNTIFS(Q6:Q325, 5, F6:F325, "")</f>
        <v>0</v>
      </c>
      <c r="AM7" s="23">
        <f>COUNTIFS(Q6:Q325, 6, F6:F325, "")</f>
        <v>0</v>
      </c>
    </row>
    <row r="8" spans="1:39" ht="27.95" customHeight="1">
      <c r="A8" s="95">
        <v>3</v>
      </c>
      <c r="B8" s="415"/>
      <c r="C8" s="416"/>
      <c r="D8" s="75"/>
      <c r="E8" s="75"/>
      <c r="F8" s="75"/>
      <c r="G8" s="75"/>
      <c r="H8" s="75"/>
      <c r="I8" s="75"/>
      <c r="J8" s="75"/>
      <c r="K8" s="75"/>
      <c r="L8" s="75"/>
      <c r="M8" s="414"/>
      <c r="N8" s="414"/>
      <c r="O8">
        <f t="shared" si="2"/>
        <v>0</v>
      </c>
      <c r="P8">
        <f t="shared" si="3"/>
        <v>0</v>
      </c>
      <c r="Q8">
        <f t="shared" si="4"/>
        <v>0</v>
      </c>
      <c r="R8">
        <f t="shared" si="5"/>
        <v>0</v>
      </c>
      <c r="S8">
        <f t="shared" si="6"/>
        <v>0</v>
      </c>
      <c r="X8" t="s">
        <v>16</v>
      </c>
      <c r="Y8" t="s">
        <v>42</v>
      </c>
      <c r="Z8" s="22" t="s">
        <v>29</v>
      </c>
      <c r="AA8" s="6">
        <f>COUNTIFS(G6:G325, "〇", D6:D325, "高校生")</f>
        <v>0</v>
      </c>
      <c r="AB8" s="6">
        <f>COUNTIFS(H6:H325, "〇", D6:D325, "高校生")</f>
        <v>0</v>
      </c>
      <c r="AC8" s="6">
        <f>COUNTIFS(I6:I325, "〇", D6:D325, "高校生")</f>
        <v>0</v>
      </c>
      <c r="AD8" s="6">
        <f>COUNTIFS(J6:J325, "〇", D6:D325, "高校生")</f>
        <v>0</v>
      </c>
      <c r="AE8" s="6">
        <f>COUNTIFS(K6:K325, "〇", D6:D325, "高校生")</f>
        <v>0</v>
      </c>
      <c r="AF8" s="31">
        <f>COUNTIFS(L6:L325, "〇", D6:D325, "高校生")</f>
        <v>0</v>
      </c>
      <c r="AG8" s="22" t="s">
        <v>29</v>
      </c>
      <c r="AH8" s="6">
        <f>COUNTIFS(R6:R325, 1, F6:F325, "")</f>
        <v>0</v>
      </c>
      <c r="AI8" s="6">
        <f>COUNTIFS(R6:R325, 2, F6:F325, "")</f>
        <v>0</v>
      </c>
      <c r="AJ8" s="6">
        <f>COUNTIFS(R6:R325, 3, F6:F325, "")</f>
        <v>0</v>
      </c>
      <c r="AK8" s="6">
        <f>COUNTIFS(R6:R325, 4, F6:F325, "")</f>
        <v>0</v>
      </c>
      <c r="AL8" s="6">
        <f>COUNTIFS(R6:R325, 5, F6:F325, "")</f>
        <v>0</v>
      </c>
      <c r="AM8" s="23">
        <f>COUNTIFS(R6:R325, 6, F6:F325, "")</f>
        <v>0</v>
      </c>
    </row>
    <row r="9" spans="1:39" ht="27.95" customHeight="1" thickBot="1">
      <c r="A9" s="95">
        <v>4</v>
      </c>
      <c r="B9" s="415"/>
      <c r="C9" s="416"/>
      <c r="D9" s="75"/>
      <c r="E9" s="75"/>
      <c r="F9" s="75"/>
      <c r="G9" s="75"/>
      <c r="H9" s="75"/>
      <c r="I9" s="75"/>
      <c r="J9" s="75"/>
      <c r="K9" s="75"/>
      <c r="L9" s="75"/>
      <c r="M9" s="414"/>
      <c r="N9" s="414"/>
      <c r="O9">
        <f t="shared" si="2"/>
        <v>0</v>
      </c>
      <c r="P9">
        <f t="shared" si="3"/>
        <v>0</v>
      </c>
      <c r="Q9">
        <f t="shared" si="4"/>
        <v>0</v>
      </c>
      <c r="R9">
        <f t="shared" si="5"/>
        <v>0</v>
      </c>
      <c r="S9">
        <f t="shared" si="6"/>
        <v>0</v>
      </c>
      <c r="Y9" t="s">
        <v>43</v>
      </c>
      <c r="Z9" s="24" t="s">
        <v>16</v>
      </c>
      <c r="AA9" s="25">
        <f>COUNTIFS(G6:G325, "〇", D6:D325, "学生")</f>
        <v>0</v>
      </c>
      <c r="AB9" s="25">
        <f>COUNTIFS(H6:H325, "〇", D6:D325, "学生")</f>
        <v>0</v>
      </c>
      <c r="AC9" s="25">
        <f>COUNTIFS(I6:I325, "〇", D6:D325, "学生")</f>
        <v>0</v>
      </c>
      <c r="AD9" s="25">
        <f>COUNTIFS(J6:J325, "〇", D6:D325, "学生")</f>
        <v>0</v>
      </c>
      <c r="AE9" s="25">
        <f>COUNTIFS(K6:K325, "〇", D6:D325, "学生")</f>
        <v>0</v>
      </c>
      <c r="AF9" s="32">
        <f>COUNTIFS(L6:L325, "〇", D6:D325, "学生")</f>
        <v>0</v>
      </c>
      <c r="AG9" s="24" t="s">
        <v>16</v>
      </c>
      <c r="AH9" s="25">
        <f>COUNTIFS(S6:S325, 1, F6:F325, "")</f>
        <v>0</v>
      </c>
      <c r="AI9" s="25">
        <f>COUNTIFS(S6:S325, 2, F6:F325, "")</f>
        <v>0</v>
      </c>
      <c r="AJ9" s="25">
        <f>COUNTIFS(S6:S325, 3, F6:F325, "")</f>
        <v>0</v>
      </c>
      <c r="AK9" s="25">
        <f>COUNTIFS(S6:S325, 4, F6:F325, "")</f>
        <v>0</v>
      </c>
      <c r="AL9" s="25">
        <f>COUNTIFS(S6:S325, 5, F6:F325, "")</f>
        <v>0</v>
      </c>
      <c r="AM9" s="26">
        <f>COUNTIFS(S6:S325, 6, F6:F325, "")</f>
        <v>0</v>
      </c>
    </row>
    <row r="10" spans="1:39" ht="27.95" customHeight="1" thickBot="1">
      <c r="A10" s="95">
        <v>5</v>
      </c>
      <c r="B10" s="415"/>
      <c r="C10" s="416"/>
      <c r="D10" s="75"/>
      <c r="E10" s="75"/>
      <c r="F10" s="75"/>
      <c r="G10" s="75"/>
      <c r="H10" s="75"/>
      <c r="I10" s="75"/>
      <c r="J10" s="75"/>
      <c r="K10" s="75"/>
      <c r="L10" s="75"/>
      <c r="M10" s="414"/>
      <c r="N10" s="414"/>
      <c r="O10">
        <f t="shared" si="2"/>
        <v>0</v>
      </c>
      <c r="P10">
        <f t="shared" si="3"/>
        <v>0</v>
      </c>
      <c r="Q10">
        <f t="shared" si="4"/>
        <v>0</v>
      </c>
      <c r="R10">
        <f t="shared" si="5"/>
        <v>0</v>
      </c>
      <c r="S10">
        <f t="shared" si="6"/>
        <v>0</v>
      </c>
      <c r="Y10" t="s">
        <v>44</v>
      </c>
      <c r="AG10" s="438" t="s">
        <v>45</v>
      </c>
      <c r="AH10" s="439"/>
      <c r="AI10" s="439"/>
      <c r="AJ10" s="439"/>
      <c r="AK10" s="439"/>
      <c r="AL10" s="439"/>
      <c r="AM10" s="440"/>
    </row>
    <row r="11" spans="1:39" ht="27.95" customHeight="1">
      <c r="A11" s="95">
        <v>6</v>
      </c>
      <c r="B11" s="415"/>
      <c r="C11" s="416"/>
      <c r="D11" s="75"/>
      <c r="E11" s="75"/>
      <c r="F11" s="75"/>
      <c r="G11" s="75"/>
      <c r="H11" s="75"/>
      <c r="I11" s="75"/>
      <c r="J11" s="75"/>
      <c r="K11" s="75"/>
      <c r="L11" s="75"/>
      <c r="M11" s="414"/>
      <c r="N11" s="414"/>
      <c r="O11">
        <f t="shared" si="2"/>
        <v>0</v>
      </c>
      <c r="P11">
        <f t="shared" si="3"/>
        <v>0</v>
      </c>
      <c r="Q11">
        <f t="shared" si="4"/>
        <v>0</v>
      </c>
      <c r="R11">
        <f t="shared" si="5"/>
        <v>0</v>
      </c>
      <c r="S11">
        <f t="shared" si="6"/>
        <v>0</v>
      </c>
      <c r="AG11" s="33" t="s">
        <v>27</v>
      </c>
      <c r="AH11" s="34">
        <f>COUNTIFS(P6:P325, 1, F6:F325, "〇")</f>
        <v>0</v>
      </c>
      <c r="AI11" s="34">
        <f>COUNTIFS(P6:P325, 2, F6:F325, "〇")</f>
        <v>0</v>
      </c>
      <c r="AJ11" s="34">
        <f>COUNTIFS(P6:P325, 3, F6:F325, "〇")</f>
        <v>0</v>
      </c>
      <c r="AK11" s="34">
        <f>COUNTIFS(P6:P325, 4, F6:F325, "〇")</f>
        <v>0</v>
      </c>
      <c r="AL11" s="34">
        <f>COUNTIFS(P6:P325, 5, F6:F325, "〇")</f>
        <v>0</v>
      </c>
      <c r="AM11" s="35">
        <f>COUNTIFS(P6:P325, 6, F6:F325, "〇")</f>
        <v>0</v>
      </c>
    </row>
    <row r="12" spans="1:39" ht="27.95" customHeight="1">
      <c r="A12" s="95">
        <v>7</v>
      </c>
      <c r="B12" s="415"/>
      <c r="C12" s="416"/>
      <c r="D12" s="75"/>
      <c r="E12" s="75"/>
      <c r="F12" s="75"/>
      <c r="G12" s="75"/>
      <c r="H12" s="75"/>
      <c r="I12" s="75"/>
      <c r="J12" s="75"/>
      <c r="K12" s="75"/>
      <c r="L12" s="75"/>
      <c r="M12" s="414"/>
      <c r="N12" s="414"/>
      <c r="O12">
        <f t="shared" si="2"/>
        <v>0</v>
      </c>
      <c r="P12">
        <f t="shared" si="3"/>
        <v>0</v>
      </c>
      <c r="Q12">
        <f t="shared" si="4"/>
        <v>0</v>
      </c>
      <c r="R12">
        <f t="shared" si="5"/>
        <v>0</v>
      </c>
      <c r="S12">
        <f t="shared" si="6"/>
        <v>0</v>
      </c>
      <c r="AG12" s="22" t="s">
        <v>28</v>
      </c>
      <c r="AH12" s="6">
        <f>COUNTIFS(Q6:Q325, 1, F6:F325, "〇")</f>
        <v>0</v>
      </c>
      <c r="AI12" s="6">
        <f>COUNTIFS(Q6:Q325, 2, F6:F325, "〇")</f>
        <v>0</v>
      </c>
      <c r="AJ12" s="6">
        <f>COUNTIFS(Q6:Q325, 3, F6:F325, "〇")</f>
        <v>0</v>
      </c>
      <c r="AK12" s="6">
        <f>COUNTIFS(Q6:Q325, 4, F6:F325, "〇")</f>
        <v>0</v>
      </c>
      <c r="AL12" s="6">
        <f>COUNTIFS(Q6:Q325, 5, F6:F325, "〇")</f>
        <v>0</v>
      </c>
      <c r="AM12" s="23">
        <f>COUNTIFS(Q6:Q325, 6, F6:F325, "〇")</f>
        <v>0</v>
      </c>
    </row>
    <row r="13" spans="1:39" ht="27.95" customHeight="1" thickBot="1">
      <c r="A13" s="95">
        <v>8</v>
      </c>
      <c r="B13" s="415"/>
      <c r="C13" s="416"/>
      <c r="D13" s="75"/>
      <c r="E13" s="75"/>
      <c r="F13" s="75"/>
      <c r="G13" s="75"/>
      <c r="H13" s="75"/>
      <c r="I13" s="75"/>
      <c r="J13" s="75"/>
      <c r="K13" s="75"/>
      <c r="L13" s="75"/>
      <c r="M13" s="414"/>
      <c r="N13" s="414"/>
      <c r="O13">
        <f t="shared" si="2"/>
        <v>0</v>
      </c>
      <c r="P13">
        <f t="shared" si="3"/>
        <v>0</v>
      </c>
      <c r="Q13">
        <f t="shared" si="4"/>
        <v>0</v>
      </c>
      <c r="R13">
        <f t="shared" si="5"/>
        <v>0</v>
      </c>
      <c r="S13">
        <f t="shared" si="6"/>
        <v>0</v>
      </c>
      <c r="AG13" s="24" t="s">
        <v>29</v>
      </c>
      <c r="AH13" s="25">
        <f>COUNTIFS(R6:R325, 1, F6:F325, "〇")</f>
        <v>0</v>
      </c>
      <c r="AI13" s="25">
        <f>COUNTIFS(R6:R325, 2, F6:F325, "〇")</f>
        <v>0</v>
      </c>
      <c r="AJ13" s="25">
        <f>COUNTIFS(R6:R325, 3, F6:F325, "〇")</f>
        <v>0</v>
      </c>
      <c r="AK13" s="25">
        <f>COUNTIFS(R6:R325, 4, F6:F325, "〇")</f>
        <v>0</v>
      </c>
      <c r="AL13" s="25">
        <f>COUNTIFS(R6:R325, 5, F6:F325, "〇")</f>
        <v>0</v>
      </c>
      <c r="AM13" s="26">
        <f>COUNTIFS(R6:R325, 6, F6:F325, "〇")</f>
        <v>0</v>
      </c>
    </row>
    <row r="14" spans="1:39" ht="27.95" customHeight="1">
      <c r="A14" s="95">
        <v>9</v>
      </c>
      <c r="B14" s="415"/>
      <c r="C14" s="416"/>
      <c r="D14" s="75"/>
      <c r="E14" s="75"/>
      <c r="F14" s="75"/>
      <c r="G14" s="75"/>
      <c r="H14" s="75"/>
      <c r="I14" s="75"/>
      <c r="J14" s="75"/>
      <c r="K14" s="75"/>
      <c r="L14" s="75"/>
      <c r="M14" s="414"/>
      <c r="N14" s="414"/>
      <c r="O14">
        <f t="shared" si="2"/>
        <v>0</v>
      </c>
      <c r="P14">
        <f t="shared" si="3"/>
        <v>0</v>
      </c>
      <c r="Q14">
        <f t="shared" si="4"/>
        <v>0</v>
      </c>
      <c r="R14">
        <f t="shared" si="5"/>
        <v>0</v>
      </c>
      <c r="S14">
        <f t="shared" si="6"/>
        <v>0</v>
      </c>
    </row>
    <row r="15" spans="1:39" ht="27.95" customHeight="1">
      <c r="A15" s="95">
        <v>10</v>
      </c>
      <c r="B15" s="415"/>
      <c r="C15" s="416"/>
      <c r="D15" s="75"/>
      <c r="E15" s="75"/>
      <c r="F15" s="75"/>
      <c r="G15" s="75"/>
      <c r="H15" s="75"/>
      <c r="I15" s="75"/>
      <c r="J15" s="75"/>
      <c r="K15" s="75"/>
      <c r="L15" s="75"/>
      <c r="M15" s="414"/>
      <c r="N15" s="414"/>
      <c r="O15">
        <f t="shared" si="2"/>
        <v>0</v>
      </c>
      <c r="P15">
        <f t="shared" si="3"/>
        <v>0</v>
      </c>
      <c r="Q15">
        <f t="shared" si="4"/>
        <v>0</v>
      </c>
      <c r="R15">
        <f t="shared" si="5"/>
        <v>0</v>
      </c>
      <c r="S15">
        <f t="shared" si="6"/>
        <v>0</v>
      </c>
    </row>
    <row r="16" spans="1:39" ht="27.95" customHeight="1">
      <c r="A16" s="95">
        <v>11</v>
      </c>
      <c r="B16" s="415"/>
      <c r="C16" s="416"/>
      <c r="D16" s="75"/>
      <c r="E16" s="75"/>
      <c r="F16" s="75"/>
      <c r="G16" s="75"/>
      <c r="H16" s="75"/>
      <c r="I16" s="75"/>
      <c r="J16" s="75"/>
      <c r="K16" s="75"/>
      <c r="L16" s="75"/>
      <c r="M16" s="414"/>
      <c r="N16" s="414"/>
      <c r="O16">
        <f t="shared" si="2"/>
        <v>0</v>
      </c>
      <c r="P16">
        <f t="shared" si="3"/>
        <v>0</v>
      </c>
      <c r="Q16">
        <f t="shared" si="4"/>
        <v>0</v>
      </c>
      <c r="R16">
        <f t="shared" si="5"/>
        <v>0</v>
      </c>
      <c r="S16">
        <f t="shared" si="6"/>
        <v>0</v>
      </c>
    </row>
    <row r="17" spans="1:19" ht="27.95" customHeight="1">
      <c r="A17" s="95">
        <v>12</v>
      </c>
      <c r="B17" s="415"/>
      <c r="C17" s="416"/>
      <c r="D17" s="75"/>
      <c r="E17" s="75"/>
      <c r="F17" s="75"/>
      <c r="G17" s="75"/>
      <c r="H17" s="75"/>
      <c r="I17" s="75"/>
      <c r="J17" s="75"/>
      <c r="K17" s="75"/>
      <c r="L17" s="75"/>
      <c r="M17" s="414"/>
      <c r="N17" s="414"/>
      <c r="O17">
        <f t="shared" si="2"/>
        <v>0</v>
      </c>
      <c r="P17">
        <f t="shared" si="3"/>
        <v>0</v>
      </c>
      <c r="Q17">
        <f t="shared" si="4"/>
        <v>0</v>
      </c>
      <c r="R17">
        <f t="shared" si="5"/>
        <v>0</v>
      </c>
      <c r="S17">
        <f t="shared" si="6"/>
        <v>0</v>
      </c>
    </row>
    <row r="18" spans="1:19" ht="27.95" customHeight="1">
      <c r="A18" s="95">
        <v>13</v>
      </c>
      <c r="B18" s="415"/>
      <c r="C18" s="416"/>
      <c r="D18" s="75"/>
      <c r="E18" s="75"/>
      <c r="F18" s="75"/>
      <c r="G18" s="75"/>
      <c r="H18" s="75"/>
      <c r="I18" s="75"/>
      <c r="J18" s="75"/>
      <c r="K18" s="75"/>
      <c r="L18" s="75"/>
      <c r="M18" s="414"/>
      <c r="N18" s="414"/>
      <c r="O18">
        <f t="shared" si="2"/>
        <v>0</v>
      </c>
      <c r="P18">
        <f t="shared" si="3"/>
        <v>0</v>
      </c>
      <c r="Q18">
        <f t="shared" si="4"/>
        <v>0</v>
      </c>
      <c r="R18">
        <f t="shared" si="5"/>
        <v>0</v>
      </c>
      <c r="S18">
        <f t="shared" si="6"/>
        <v>0</v>
      </c>
    </row>
    <row r="19" spans="1:19" ht="27.95" customHeight="1">
      <c r="A19" s="95">
        <v>14</v>
      </c>
      <c r="B19" s="415"/>
      <c r="C19" s="416"/>
      <c r="D19" s="75"/>
      <c r="E19" s="75"/>
      <c r="F19" s="75"/>
      <c r="G19" s="75"/>
      <c r="H19" s="75"/>
      <c r="I19" s="75"/>
      <c r="J19" s="75"/>
      <c r="K19" s="75"/>
      <c r="L19" s="75"/>
      <c r="M19" s="414"/>
      <c r="N19" s="414"/>
      <c r="O19">
        <f t="shared" si="2"/>
        <v>0</v>
      </c>
      <c r="P19">
        <f t="shared" si="3"/>
        <v>0</v>
      </c>
      <c r="Q19">
        <f t="shared" si="4"/>
        <v>0</v>
      </c>
      <c r="R19">
        <f t="shared" si="5"/>
        <v>0</v>
      </c>
      <c r="S19">
        <f t="shared" si="6"/>
        <v>0</v>
      </c>
    </row>
    <row r="20" spans="1:19" ht="27.95" customHeight="1">
      <c r="A20" s="95">
        <v>15</v>
      </c>
      <c r="B20" s="415"/>
      <c r="C20" s="416"/>
      <c r="D20" s="75"/>
      <c r="E20" s="75"/>
      <c r="F20" s="75"/>
      <c r="G20" s="75"/>
      <c r="H20" s="75"/>
      <c r="I20" s="75"/>
      <c r="J20" s="75"/>
      <c r="K20" s="75"/>
      <c r="L20" s="75"/>
      <c r="M20" s="414"/>
      <c r="N20" s="414"/>
      <c r="O20">
        <f t="shared" si="2"/>
        <v>0</v>
      </c>
      <c r="P20">
        <f t="shared" si="3"/>
        <v>0</v>
      </c>
      <c r="Q20">
        <f t="shared" si="4"/>
        <v>0</v>
      </c>
      <c r="R20">
        <f t="shared" si="5"/>
        <v>0</v>
      </c>
      <c r="S20">
        <f t="shared" si="6"/>
        <v>0</v>
      </c>
    </row>
    <row r="21" spans="1:19" ht="27.95" customHeight="1">
      <c r="A21" s="95">
        <v>16</v>
      </c>
      <c r="B21" s="415"/>
      <c r="C21" s="416"/>
      <c r="D21" s="75"/>
      <c r="E21" s="75"/>
      <c r="F21" s="75"/>
      <c r="G21" s="75"/>
      <c r="H21" s="75"/>
      <c r="I21" s="75"/>
      <c r="J21" s="75"/>
      <c r="K21" s="75"/>
      <c r="L21" s="75"/>
      <c r="M21" s="414"/>
      <c r="N21" s="414"/>
      <c r="O21">
        <f t="shared" si="2"/>
        <v>0</v>
      </c>
      <c r="P21">
        <f t="shared" si="3"/>
        <v>0</v>
      </c>
      <c r="Q21">
        <f t="shared" si="4"/>
        <v>0</v>
      </c>
      <c r="R21">
        <f t="shared" si="5"/>
        <v>0</v>
      </c>
      <c r="S21">
        <f t="shared" si="6"/>
        <v>0</v>
      </c>
    </row>
    <row r="22" spans="1:19" ht="27.95" customHeight="1">
      <c r="A22" s="95">
        <v>17</v>
      </c>
      <c r="B22" s="415"/>
      <c r="C22" s="416"/>
      <c r="D22" s="75"/>
      <c r="E22" s="75"/>
      <c r="F22" s="75"/>
      <c r="G22" s="75"/>
      <c r="H22" s="75"/>
      <c r="I22" s="75"/>
      <c r="J22" s="75"/>
      <c r="K22" s="75"/>
      <c r="L22" s="75"/>
      <c r="M22" s="414"/>
      <c r="N22" s="414"/>
      <c r="O22">
        <f t="shared" si="2"/>
        <v>0</v>
      </c>
      <c r="P22">
        <f t="shared" si="3"/>
        <v>0</v>
      </c>
      <c r="Q22">
        <f t="shared" si="4"/>
        <v>0</v>
      </c>
      <c r="R22">
        <f t="shared" si="5"/>
        <v>0</v>
      </c>
      <c r="S22">
        <f t="shared" si="6"/>
        <v>0</v>
      </c>
    </row>
    <row r="23" spans="1:19" ht="27.95" customHeight="1">
      <c r="A23" s="95">
        <v>18</v>
      </c>
      <c r="B23" s="415"/>
      <c r="C23" s="416"/>
      <c r="D23" s="75"/>
      <c r="E23" s="75"/>
      <c r="F23" s="75"/>
      <c r="G23" s="75"/>
      <c r="H23" s="75"/>
      <c r="I23" s="75"/>
      <c r="J23" s="75"/>
      <c r="K23" s="75"/>
      <c r="L23" s="75"/>
      <c r="M23" s="414"/>
      <c r="N23" s="414"/>
      <c r="O23">
        <f t="shared" si="2"/>
        <v>0</v>
      </c>
      <c r="P23">
        <f t="shared" si="3"/>
        <v>0</v>
      </c>
      <c r="Q23">
        <f t="shared" si="4"/>
        <v>0</v>
      </c>
      <c r="R23">
        <f t="shared" si="5"/>
        <v>0</v>
      </c>
      <c r="S23">
        <f t="shared" si="6"/>
        <v>0</v>
      </c>
    </row>
    <row r="24" spans="1:19" ht="27.95" customHeight="1">
      <c r="A24" s="95">
        <v>19</v>
      </c>
      <c r="B24" s="415"/>
      <c r="C24" s="416"/>
      <c r="D24" s="75"/>
      <c r="E24" s="75"/>
      <c r="F24" s="75"/>
      <c r="G24" s="75"/>
      <c r="H24" s="75"/>
      <c r="I24" s="75"/>
      <c r="J24" s="75"/>
      <c r="K24" s="75"/>
      <c r="L24" s="75"/>
      <c r="M24" s="414"/>
      <c r="N24" s="414"/>
      <c r="O24">
        <f t="shared" si="2"/>
        <v>0</v>
      </c>
      <c r="P24">
        <f t="shared" si="3"/>
        <v>0</v>
      </c>
      <c r="Q24">
        <f t="shared" si="4"/>
        <v>0</v>
      </c>
      <c r="R24">
        <f t="shared" si="5"/>
        <v>0</v>
      </c>
      <c r="S24">
        <f t="shared" si="6"/>
        <v>0</v>
      </c>
    </row>
    <row r="25" spans="1:19" ht="27.95" customHeight="1">
      <c r="A25" s="95">
        <v>20</v>
      </c>
      <c r="B25" s="415"/>
      <c r="C25" s="416"/>
      <c r="D25" s="75"/>
      <c r="E25" s="75"/>
      <c r="F25" s="75"/>
      <c r="G25" s="75"/>
      <c r="H25" s="75"/>
      <c r="I25" s="75"/>
      <c r="J25" s="75"/>
      <c r="K25" s="75"/>
      <c r="L25" s="75"/>
      <c r="M25" s="414"/>
      <c r="N25" s="414"/>
      <c r="O25">
        <f t="shared" si="2"/>
        <v>0</v>
      </c>
      <c r="P25">
        <f t="shared" si="3"/>
        <v>0</v>
      </c>
      <c r="Q25">
        <f t="shared" si="4"/>
        <v>0</v>
      </c>
      <c r="R25">
        <f t="shared" si="5"/>
        <v>0</v>
      </c>
      <c r="S25">
        <f t="shared" si="6"/>
        <v>0</v>
      </c>
    </row>
    <row r="26" spans="1:19" ht="27.95" customHeight="1">
      <c r="A26" s="95">
        <v>21</v>
      </c>
      <c r="B26" s="415"/>
      <c r="C26" s="416"/>
      <c r="D26" s="75"/>
      <c r="E26" s="75"/>
      <c r="F26" s="75"/>
      <c r="G26" s="75"/>
      <c r="H26" s="75"/>
      <c r="I26" s="75"/>
      <c r="J26" s="75"/>
      <c r="K26" s="75"/>
      <c r="L26" s="75"/>
      <c r="M26" s="414"/>
      <c r="N26" s="414"/>
      <c r="O26">
        <f t="shared" si="2"/>
        <v>0</v>
      </c>
      <c r="P26">
        <f t="shared" si="3"/>
        <v>0</v>
      </c>
      <c r="Q26">
        <f t="shared" si="4"/>
        <v>0</v>
      </c>
      <c r="R26">
        <f t="shared" si="5"/>
        <v>0</v>
      </c>
      <c r="S26">
        <f t="shared" si="6"/>
        <v>0</v>
      </c>
    </row>
    <row r="27" spans="1:19" ht="27.95" customHeight="1">
      <c r="A27" s="95">
        <v>22</v>
      </c>
      <c r="B27" s="415"/>
      <c r="C27" s="416"/>
      <c r="D27" s="75"/>
      <c r="E27" s="75"/>
      <c r="F27" s="75"/>
      <c r="G27" s="75"/>
      <c r="H27" s="75"/>
      <c r="I27" s="75"/>
      <c r="J27" s="75"/>
      <c r="K27" s="75"/>
      <c r="L27" s="75"/>
      <c r="M27" s="414"/>
      <c r="N27" s="414"/>
      <c r="O27">
        <f t="shared" si="2"/>
        <v>0</v>
      </c>
      <c r="P27">
        <f t="shared" si="3"/>
        <v>0</v>
      </c>
      <c r="Q27">
        <f t="shared" si="4"/>
        <v>0</v>
      </c>
      <c r="R27">
        <f t="shared" si="5"/>
        <v>0</v>
      </c>
      <c r="S27">
        <f t="shared" si="6"/>
        <v>0</v>
      </c>
    </row>
    <row r="28" spans="1:19" ht="27.95" customHeight="1">
      <c r="A28" s="95">
        <v>23</v>
      </c>
      <c r="B28" s="415"/>
      <c r="C28" s="416"/>
      <c r="D28" s="75"/>
      <c r="E28" s="75"/>
      <c r="F28" s="75"/>
      <c r="G28" s="75"/>
      <c r="H28" s="75"/>
      <c r="I28" s="75"/>
      <c r="J28" s="75"/>
      <c r="K28" s="75"/>
      <c r="L28" s="75"/>
      <c r="M28" s="414"/>
      <c r="N28" s="414"/>
      <c r="O28">
        <f t="shared" si="2"/>
        <v>0</v>
      </c>
      <c r="P28">
        <f t="shared" si="3"/>
        <v>0</v>
      </c>
      <c r="Q28">
        <f t="shared" si="4"/>
        <v>0</v>
      </c>
      <c r="R28">
        <f t="shared" si="5"/>
        <v>0</v>
      </c>
      <c r="S28">
        <f t="shared" si="6"/>
        <v>0</v>
      </c>
    </row>
    <row r="29" spans="1:19" ht="27.95" customHeight="1">
      <c r="A29" s="95">
        <v>24</v>
      </c>
      <c r="B29" s="415"/>
      <c r="C29" s="416"/>
      <c r="D29" s="75"/>
      <c r="E29" s="75"/>
      <c r="F29" s="75"/>
      <c r="G29" s="75"/>
      <c r="H29" s="75"/>
      <c r="I29" s="75"/>
      <c r="J29" s="75"/>
      <c r="K29" s="75"/>
      <c r="L29" s="75"/>
      <c r="M29" s="414"/>
      <c r="N29" s="414"/>
      <c r="O29">
        <f t="shared" si="2"/>
        <v>0</v>
      </c>
      <c r="P29">
        <f t="shared" si="3"/>
        <v>0</v>
      </c>
      <c r="Q29">
        <f t="shared" si="4"/>
        <v>0</v>
      </c>
      <c r="R29">
        <f t="shared" si="5"/>
        <v>0</v>
      </c>
      <c r="S29">
        <f t="shared" si="6"/>
        <v>0</v>
      </c>
    </row>
    <row r="30" spans="1:19" ht="27.95" customHeight="1">
      <c r="A30" s="95">
        <v>25</v>
      </c>
      <c r="B30" s="415"/>
      <c r="C30" s="416"/>
      <c r="D30" s="75"/>
      <c r="E30" s="75"/>
      <c r="F30" s="75"/>
      <c r="G30" s="75"/>
      <c r="H30" s="75"/>
      <c r="I30" s="75"/>
      <c r="J30" s="75"/>
      <c r="K30" s="75"/>
      <c r="L30" s="75"/>
      <c r="M30" s="414"/>
      <c r="N30" s="414"/>
      <c r="O30">
        <f t="shared" si="2"/>
        <v>0</v>
      </c>
      <c r="P30">
        <f t="shared" si="3"/>
        <v>0</v>
      </c>
      <c r="Q30">
        <f t="shared" si="4"/>
        <v>0</v>
      </c>
      <c r="R30">
        <f t="shared" si="5"/>
        <v>0</v>
      </c>
      <c r="S30">
        <f t="shared" si="6"/>
        <v>0</v>
      </c>
    </row>
    <row r="31" spans="1:19" ht="27.95" customHeight="1">
      <c r="A31" s="95">
        <v>26</v>
      </c>
      <c r="B31" s="415"/>
      <c r="C31" s="416"/>
      <c r="D31" s="75"/>
      <c r="E31" s="75"/>
      <c r="F31" s="75"/>
      <c r="G31" s="75"/>
      <c r="H31" s="75"/>
      <c r="I31" s="75"/>
      <c r="J31" s="75"/>
      <c r="K31" s="75"/>
      <c r="L31" s="75"/>
      <c r="M31" s="414"/>
      <c r="N31" s="414"/>
      <c r="O31">
        <f t="shared" si="2"/>
        <v>0</v>
      </c>
      <c r="P31">
        <f t="shared" si="3"/>
        <v>0</v>
      </c>
      <c r="Q31">
        <f t="shared" si="4"/>
        <v>0</v>
      </c>
      <c r="R31">
        <f t="shared" si="5"/>
        <v>0</v>
      </c>
      <c r="S31">
        <f t="shared" si="6"/>
        <v>0</v>
      </c>
    </row>
    <row r="32" spans="1:19" ht="27.95" customHeight="1">
      <c r="A32" s="95">
        <v>27</v>
      </c>
      <c r="B32" s="415"/>
      <c r="C32" s="416"/>
      <c r="D32" s="75"/>
      <c r="E32" s="75"/>
      <c r="F32" s="75"/>
      <c r="G32" s="75"/>
      <c r="H32" s="75"/>
      <c r="I32" s="75"/>
      <c r="J32" s="75"/>
      <c r="K32" s="75"/>
      <c r="L32" s="75"/>
      <c r="M32" s="414"/>
      <c r="N32" s="414"/>
      <c r="O32">
        <f t="shared" si="2"/>
        <v>0</v>
      </c>
      <c r="P32">
        <f t="shared" si="3"/>
        <v>0</v>
      </c>
      <c r="Q32">
        <f t="shared" si="4"/>
        <v>0</v>
      </c>
      <c r="R32">
        <f t="shared" si="5"/>
        <v>0</v>
      </c>
      <c r="S32">
        <f t="shared" si="6"/>
        <v>0</v>
      </c>
    </row>
    <row r="33" spans="1:27" ht="27.95" customHeight="1">
      <c r="A33" s="95">
        <v>28</v>
      </c>
      <c r="B33" s="415"/>
      <c r="C33" s="416"/>
      <c r="D33" s="75"/>
      <c r="E33" s="75"/>
      <c r="F33" s="75"/>
      <c r="G33" s="75"/>
      <c r="H33" s="75"/>
      <c r="I33" s="75"/>
      <c r="J33" s="75"/>
      <c r="K33" s="75"/>
      <c r="L33" s="75"/>
      <c r="M33" s="414"/>
      <c r="N33" s="414"/>
      <c r="O33">
        <f t="shared" si="2"/>
        <v>0</v>
      </c>
      <c r="P33">
        <f t="shared" si="3"/>
        <v>0</v>
      </c>
      <c r="Q33">
        <f t="shared" si="4"/>
        <v>0</v>
      </c>
      <c r="R33">
        <f t="shared" si="5"/>
        <v>0</v>
      </c>
      <c r="S33">
        <f t="shared" si="6"/>
        <v>0</v>
      </c>
    </row>
    <row r="34" spans="1:27" ht="27.95" customHeight="1">
      <c r="A34" s="95">
        <v>29</v>
      </c>
      <c r="B34" s="415"/>
      <c r="C34" s="416"/>
      <c r="D34" s="75"/>
      <c r="E34" s="75"/>
      <c r="F34" s="75"/>
      <c r="G34" s="75"/>
      <c r="H34" s="75"/>
      <c r="I34" s="75"/>
      <c r="J34" s="75"/>
      <c r="K34" s="75"/>
      <c r="L34" s="75"/>
      <c r="M34" s="414"/>
      <c r="N34" s="414"/>
      <c r="O34">
        <f t="shared" si="2"/>
        <v>0</v>
      </c>
      <c r="P34">
        <f t="shared" si="3"/>
        <v>0</v>
      </c>
      <c r="Q34">
        <f t="shared" si="4"/>
        <v>0</v>
      </c>
      <c r="R34">
        <f t="shared" si="5"/>
        <v>0</v>
      </c>
      <c r="S34">
        <f t="shared" si="6"/>
        <v>0</v>
      </c>
      <c r="V34" s="5" t="s">
        <v>30</v>
      </c>
      <c r="W34" s="5" t="s">
        <v>31</v>
      </c>
      <c r="X34" s="5" t="s">
        <v>32</v>
      </c>
      <c r="Y34" s="5" t="s">
        <v>33</v>
      </c>
      <c r="Z34" s="5" t="s">
        <v>34</v>
      </c>
      <c r="AA34" s="5" t="s">
        <v>35</v>
      </c>
    </row>
    <row r="35" spans="1:27" ht="27.95" customHeight="1">
      <c r="A35" s="95">
        <v>30</v>
      </c>
      <c r="B35" s="415"/>
      <c r="C35" s="416"/>
      <c r="D35" s="75"/>
      <c r="E35" s="75"/>
      <c r="F35" s="75"/>
      <c r="G35" s="75"/>
      <c r="H35" s="75"/>
      <c r="I35" s="75"/>
      <c r="J35" s="75"/>
      <c r="K35" s="75"/>
      <c r="L35" s="75"/>
      <c r="M35" s="414"/>
      <c r="N35" s="414"/>
      <c r="O35">
        <f t="shared" si="2"/>
        <v>0</v>
      </c>
      <c r="P35">
        <f t="shared" si="3"/>
        <v>0</v>
      </c>
      <c r="Q35">
        <f t="shared" si="4"/>
        <v>0</v>
      </c>
      <c r="R35">
        <f t="shared" si="5"/>
        <v>0</v>
      </c>
      <c r="S35">
        <f t="shared" si="6"/>
        <v>0</v>
      </c>
      <c r="V35" s="5">
        <f t="shared" ref="V35:AA35" si="7">COUNTIF(G6:G325,"〇")</f>
        <v>0</v>
      </c>
      <c r="W35" s="5">
        <f t="shared" si="7"/>
        <v>0</v>
      </c>
      <c r="X35" s="5">
        <f t="shared" si="7"/>
        <v>0</v>
      </c>
      <c r="Y35" s="5">
        <f t="shared" si="7"/>
        <v>0</v>
      </c>
      <c r="Z35" s="5">
        <f t="shared" si="7"/>
        <v>0</v>
      </c>
      <c r="AA35" s="5">
        <f t="shared" si="7"/>
        <v>0</v>
      </c>
    </row>
    <row r="36" spans="1:27" ht="27.95" customHeight="1">
      <c r="A36" s="95">
        <v>31</v>
      </c>
      <c r="B36" s="415"/>
      <c r="C36" s="416"/>
      <c r="D36" s="75"/>
      <c r="E36" s="75"/>
      <c r="F36" s="75"/>
      <c r="G36" s="75"/>
      <c r="H36" s="75"/>
      <c r="I36" s="75"/>
      <c r="J36" s="75"/>
      <c r="K36" s="75"/>
      <c r="L36" s="75"/>
      <c r="M36" s="414"/>
      <c r="N36" s="414"/>
      <c r="O36">
        <f t="shared" si="2"/>
        <v>0</v>
      </c>
      <c r="P36">
        <f t="shared" ref="P36:P99" si="8">IF(D36="小学生",O36,0)</f>
        <v>0</v>
      </c>
      <c r="Q36">
        <f t="shared" ref="Q36:Q99" si="9">IF(D36="中学生",O36,0)</f>
        <v>0</v>
      </c>
      <c r="R36">
        <f t="shared" ref="R36:R99" si="10">IF(D36="高校生",O36,0)</f>
        <v>0</v>
      </c>
      <c r="S36">
        <f t="shared" ref="S36:S99" si="11">IF(D36="学生",O36,0)</f>
        <v>0</v>
      </c>
    </row>
    <row r="37" spans="1:27" ht="27.95" customHeight="1">
      <c r="A37" s="95">
        <v>32</v>
      </c>
      <c r="B37" s="415"/>
      <c r="C37" s="416"/>
      <c r="D37" s="75"/>
      <c r="E37" s="75"/>
      <c r="F37" s="75"/>
      <c r="G37" s="75"/>
      <c r="H37" s="75"/>
      <c r="I37" s="75"/>
      <c r="J37" s="75"/>
      <c r="K37" s="75"/>
      <c r="L37" s="75"/>
      <c r="M37" s="414"/>
      <c r="N37" s="414"/>
      <c r="O37">
        <f t="shared" si="2"/>
        <v>0</v>
      </c>
      <c r="P37">
        <f t="shared" si="8"/>
        <v>0</v>
      </c>
      <c r="Q37">
        <f t="shared" si="9"/>
        <v>0</v>
      </c>
      <c r="R37">
        <f t="shared" si="10"/>
        <v>0</v>
      </c>
      <c r="S37">
        <f t="shared" si="11"/>
        <v>0</v>
      </c>
    </row>
    <row r="38" spans="1:27" ht="27.95" customHeight="1">
      <c r="A38" s="95">
        <v>33</v>
      </c>
      <c r="B38" s="415"/>
      <c r="C38" s="416"/>
      <c r="D38" s="75"/>
      <c r="E38" s="75"/>
      <c r="F38" s="75"/>
      <c r="G38" s="75"/>
      <c r="H38" s="75"/>
      <c r="I38" s="75"/>
      <c r="J38" s="75"/>
      <c r="K38" s="75"/>
      <c r="L38" s="75"/>
      <c r="M38" s="414"/>
      <c r="N38" s="414"/>
      <c r="O38">
        <f t="shared" si="2"/>
        <v>0</v>
      </c>
      <c r="P38">
        <f t="shared" si="8"/>
        <v>0</v>
      </c>
      <c r="Q38">
        <f t="shared" si="9"/>
        <v>0</v>
      </c>
      <c r="R38">
        <f t="shared" si="10"/>
        <v>0</v>
      </c>
      <c r="S38">
        <f t="shared" si="11"/>
        <v>0</v>
      </c>
    </row>
    <row r="39" spans="1:27" ht="27.95" customHeight="1">
      <c r="A39" s="95">
        <v>34</v>
      </c>
      <c r="B39" s="415"/>
      <c r="C39" s="416"/>
      <c r="D39" s="75"/>
      <c r="E39" s="75"/>
      <c r="F39" s="75"/>
      <c r="G39" s="75"/>
      <c r="H39" s="75"/>
      <c r="I39" s="75"/>
      <c r="J39" s="75"/>
      <c r="K39" s="75"/>
      <c r="L39" s="75"/>
      <c r="M39" s="414"/>
      <c r="N39" s="414"/>
      <c r="O39">
        <f t="shared" si="2"/>
        <v>0</v>
      </c>
      <c r="P39">
        <f t="shared" si="8"/>
        <v>0</v>
      </c>
      <c r="Q39">
        <f t="shared" si="9"/>
        <v>0</v>
      </c>
      <c r="R39">
        <f t="shared" si="10"/>
        <v>0</v>
      </c>
      <c r="S39">
        <f t="shared" si="11"/>
        <v>0</v>
      </c>
    </row>
    <row r="40" spans="1:27" ht="27.95" customHeight="1">
      <c r="A40" s="95">
        <v>35</v>
      </c>
      <c r="B40" s="415"/>
      <c r="C40" s="416"/>
      <c r="D40" s="75"/>
      <c r="E40" s="75"/>
      <c r="F40" s="75"/>
      <c r="G40" s="75"/>
      <c r="H40" s="75"/>
      <c r="I40" s="75"/>
      <c r="J40" s="75"/>
      <c r="K40" s="75"/>
      <c r="L40" s="75"/>
      <c r="M40" s="414"/>
      <c r="N40" s="414"/>
      <c r="O40">
        <f t="shared" si="2"/>
        <v>0</v>
      </c>
      <c r="P40">
        <f t="shared" si="8"/>
        <v>0</v>
      </c>
      <c r="Q40">
        <f t="shared" si="9"/>
        <v>0</v>
      </c>
      <c r="R40">
        <f t="shared" si="10"/>
        <v>0</v>
      </c>
      <c r="S40">
        <f t="shared" si="11"/>
        <v>0</v>
      </c>
    </row>
    <row r="41" spans="1:27" ht="27.95" customHeight="1">
      <c r="A41" s="95">
        <v>36</v>
      </c>
      <c r="B41" s="415"/>
      <c r="C41" s="416"/>
      <c r="D41" s="75"/>
      <c r="E41" s="75"/>
      <c r="F41" s="75"/>
      <c r="G41" s="75"/>
      <c r="H41" s="75"/>
      <c r="I41" s="75"/>
      <c r="J41" s="75"/>
      <c r="K41" s="75"/>
      <c r="L41" s="75"/>
      <c r="M41" s="414"/>
      <c r="N41" s="414"/>
      <c r="O41">
        <f t="shared" si="2"/>
        <v>0</v>
      </c>
      <c r="P41">
        <f t="shared" si="8"/>
        <v>0</v>
      </c>
      <c r="Q41">
        <f t="shared" si="9"/>
        <v>0</v>
      </c>
      <c r="R41">
        <f t="shared" si="10"/>
        <v>0</v>
      </c>
      <c r="S41">
        <f t="shared" si="11"/>
        <v>0</v>
      </c>
    </row>
    <row r="42" spans="1:27" ht="27.95" customHeight="1">
      <c r="A42" s="95">
        <v>37</v>
      </c>
      <c r="B42" s="415"/>
      <c r="C42" s="416"/>
      <c r="D42" s="75"/>
      <c r="E42" s="75"/>
      <c r="F42" s="75"/>
      <c r="G42" s="75"/>
      <c r="H42" s="75"/>
      <c r="I42" s="75"/>
      <c r="J42" s="75"/>
      <c r="K42" s="75"/>
      <c r="L42" s="75"/>
      <c r="M42" s="414"/>
      <c r="N42" s="414"/>
      <c r="O42">
        <f t="shared" si="2"/>
        <v>0</v>
      </c>
      <c r="P42">
        <f t="shared" si="8"/>
        <v>0</v>
      </c>
      <c r="Q42">
        <f t="shared" si="9"/>
        <v>0</v>
      </c>
      <c r="R42">
        <f t="shared" si="10"/>
        <v>0</v>
      </c>
      <c r="S42">
        <f t="shared" si="11"/>
        <v>0</v>
      </c>
    </row>
    <row r="43" spans="1:27" ht="27.95" customHeight="1">
      <c r="A43" s="95">
        <v>38</v>
      </c>
      <c r="B43" s="415"/>
      <c r="C43" s="416"/>
      <c r="D43" s="75"/>
      <c r="E43" s="75"/>
      <c r="F43" s="75"/>
      <c r="G43" s="75"/>
      <c r="H43" s="75"/>
      <c r="I43" s="75"/>
      <c r="J43" s="75"/>
      <c r="K43" s="75"/>
      <c r="L43" s="75"/>
      <c r="M43" s="414"/>
      <c r="N43" s="414"/>
      <c r="O43">
        <f t="shared" si="2"/>
        <v>0</v>
      </c>
      <c r="P43">
        <f t="shared" si="8"/>
        <v>0</v>
      </c>
      <c r="Q43">
        <f t="shared" si="9"/>
        <v>0</v>
      </c>
      <c r="R43">
        <f t="shared" si="10"/>
        <v>0</v>
      </c>
      <c r="S43">
        <f t="shared" si="11"/>
        <v>0</v>
      </c>
    </row>
    <row r="44" spans="1:27" ht="27.95" customHeight="1">
      <c r="A44" s="95">
        <v>39</v>
      </c>
      <c r="B44" s="415"/>
      <c r="C44" s="416"/>
      <c r="D44" s="75"/>
      <c r="E44" s="75"/>
      <c r="F44" s="75"/>
      <c r="G44" s="75"/>
      <c r="H44" s="75"/>
      <c r="I44" s="75"/>
      <c r="J44" s="75"/>
      <c r="K44" s="75"/>
      <c r="L44" s="75"/>
      <c r="M44" s="414"/>
      <c r="N44" s="414"/>
      <c r="O44">
        <f t="shared" si="2"/>
        <v>0</v>
      </c>
      <c r="P44">
        <f t="shared" si="8"/>
        <v>0</v>
      </c>
      <c r="Q44">
        <f t="shared" si="9"/>
        <v>0</v>
      </c>
      <c r="R44">
        <f t="shared" si="10"/>
        <v>0</v>
      </c>
      <c r="S44">
        <f t="shared" si="11"/>
        <v>0</v>
      </c>
    </row>
    <row r="45" spans="1:27" ht="27.95" customHeight="1">
      <c r="A45" s="95">
        <v>40</v>
      </c>
      <c r="B45" s="415"/>
      <c r="C45" s="416"/>
      <c r="D45" s="75"/>
      <c r="E45" s="75"/>
      <c r="F45" s="75"/>
      <c r="G45" s="75"/>
      <c r="H45" s="75"/>
      <c r="I45" s="75"/>
      <c r="J45" s="75"/>
      <c r="K45" s="75"/>
      <c r="L45" s="75"/>
      <c r="M45" s="414"/>
      <c r="N45" s="414"/>
      <c r="O45">
        <f t="shared" si="2"/>
        <v>0</v>
      </c>
      <c r="P45">
        <f t="shared" si="8"/>
        <v>0</v>
      </c>
      <c r="Q45">
        <f t="shared" si="9"/>
        <v>0</v>
      </c>
      <c r="R45">
        <f t="shared" si="10"/>
        <v>0</v>
      </c>
      <c r="S45">
        <f t="shared" si="11"/>
        <v>0</v>
      </c>
    </row>
    <row r="46" spans="1:27" ht="27.95" customHeight="1">
      <c r="A46" s="95">
        <v>41</v>
      </c>
      <c r="B46" s="415"/>
      <c r="C46" s="416"/>
      <c r="D46" s="75"/>
      <c r="E46" s="75"/>
      <c r="F46" s="75"/>
      <c r="G46" s="75"/>
      <c r="H46" s="75"/>
      <c r="I46" s="75"/>
      <c r="J46" s="75"/>
      <c r="K46" s="75"/>
      <c r="L46" s="75"/>
      <c r="M46" s="414"/>
      <c r="N46" s="414"/>
      <c r="O46">
        <f t="shared" si="2"/>
        <v>0</v>
      </c>
      <c r="P46">
        <f t="shared" si="8"/>
        <v>0</v>
      </c>
      <c r="Q46">
        <f t="shared" si="9"/>
        <v>0</v>
      </c>
      <c r="R46">
        <f t="shared" si="10"/>
        <v>0</v>
      </c>
      <c r="S46">
        <f t="shared" si="11"/>
        <v>0</v>
      </c>
    </row>
    <row r="47" spans="1:27" ht="27.95" customHeight="1">
      <c r="A47" s="95">
        <v>42</v>
      </c>
      <c r="B47" s="415"/>
      <c r="C47" s="416"/>
      <c r="D47" s="75"/>
      <c r="E47" s="75"/>
      <c r="F47" s="75"/>
      <c r="G47" s="75"/>
      <c r="H47" s="75"/>
      <c r="I47" s="75"/>
      <c r="J47" s="75"/>
      <c r="K47" s="75"/>
      <c r="L47" s="75"/>
      <c r="M47" s="414"/>
      <c r="N47" s="414"/>
      <c r="O47">
        <f t="shared" si="2"/>
        <v>0</v>
      </c>
      <c r="P47">
        <f t="shared" si="8"/>
        <v>0</v>
      </c>
      <c r="Q47">
        <f t="shared" si="9"/>
        <v>0</v>
      </c>
      <c r="R47">
        <f t="shared" si="10"/>
        <v>0</v>
      </c>
      <c r="S47">
        <f t="shared" si="11"/>
        <v>0</v>
      </c>
    </row>
    <row r="48" spans="1:27" ht="27.95" customHeight="1">
      <c r="A48" s="95">
        <v>43</v>
      </c>
      <c r="B48" s="415"/>
      <c r="C48" s="416"/>
      <c r="D48" s="75"/>
      <c r="E48" s="75"/>
      <c r="F48" s="75"/>
      <c r="G48" s="75"/>
      <c r="H48" s="75"/>
      <c r="I48" s="75"/>
      <c r="J48" s="75"/>
      <c r="K48" s="75"/>
      <c r="L48" s="75"/>
      <c r="M48" s="414"/>
      <c r="N48" s="414"/>
      <c r="O48">
        <f t="shared" si="2"/>
        <v>0</v>
      </c>
      <c r="P48">
        <f t="shared" si="8"/>
        <v>0</v>
      </c>
      <c r="Q48">
        <f t="shared" si="9"/>
        <v>0</v>
      </c>
      <c r="R48">
        <f t="shared" si="10"/>
        <v>0</v>
      </c>
      <c r="S48">
        <f t="shared" si="11"/>
        <v>0</v>
      </c>
    </row>
    <row r="49" spans="1:19" ht="27.95" customHeight="1">
      <c r="A49" s="95">
        <v>44</v>
      </c>
      <c r="B49" s="415"/>
      <c r="C49" s="416"/>
      <c r="D49" s="75"/>
      <c r="E49" s="75"/>
      <c r="F49" s="75"/>
      <c r="G49" s="75"/>
      <c r="H49" s="75"/>
      <c r="I49" s="75"/>
      <c r="J49" s="75"/>
      <c r="K49" s="75"/>
      <c r="L49" s="75"/>
      <c r="M49" s="414"/>
      <c r="N49" s="414"/>
      <c r="O49">
        <f t="shared" si="2"/>
        <v>0</v>
      </c>
      <c r="P49">
        <f t="shared" si="8"/>
        <v>0</v>
      </c>
      <c r="Q49">
        <f t="shared" si="9"/>
        <v>0</v>
      </c>
      <c r="R49">
        <f t="shared" si="10"/>
        <v>0</v>
      </c>
      <c r="S49">
        <f t="shared" si="11"/>
        <v>0</v>
      </c>
    </row>
    <row r="50" spans="1:19" ht="27.95" customHeight="1">
      <c r="A50" s="95">
        <v>45</v>
      </c>
      <c r="B50" s="415"/>
      <c r="C50" s="416"/>
      <c r="D50" s="75"/>
      <c r="E50" s="75"/>
      <c r="F50" s="75"/>
      <c r="G50" s="75"/>
      <c r="H50" s="75"/>
      <c r="I50" s="75"/>
      <c r="J50" s="75"/>
      <c r="K50" s="75"/>
      <c r="L50" s="75"/>
      <c r="M50" s="414"/>
      <c r="N50" s="414"/>
      <c r="O50">
        <f t="shared" si="2"/>
        <v>0</v>
      </c>
      <c r="P50">
        <f t="shared" si="8"/>
        <v>0</v>
      </c>
      <c r="Q50">
        <f t="shared" si="9"/>
        <v>0</v>
      </c>
      <c r="R50">
        <f t="shared" si="10"/>
        <v>0</v>
      </c>
      <c r="S50">
        <f t="shared" si="11"/>
        <v>0</v>
      </c>
    </row>
    <row r="51" spans="1:19" ht="27.95" customHeight="1">
      <c r="A51" s="95">
        <v>46</v>
      </c>
      <c r="B51" s="415"/>
      <c r="C51" s="416"/>
      <c r="D51" s="75"/>
      <c r="E51" s="75"/>
      <c r="F51" s="75"/>
      <c r="G51" s="75"/>
      <c r="H51" s="75"/>
      <c r="I51" s="75"/>
      <c r="J51" s="75"/>
      <c r="K51" s="75"/>
      <c r="L51" s="75"/>
      <c r="M51" s="414"/>
      <c r="N51" s="414"/>
      <c r="O51">
        <f t="shared" si="2"/>
        <v>0</v>
      </c>
      <c r="P51">
        <f t="shared" si="8"/>
        <v>0</v>
      </c>
      <c r="Q51">
        <f t="shared" si="9"/>
        <v>0</v>
      </c>
      <c r="R51">
        <f t="shared" si="10"/>
        <v>0</v>
      </c>
      <c r="S51">
        <f t="shared" si="11"/>
        <v>0</v>
      </c>
    </row>
    <row r="52" spans="1:19" ht="27.95" customHeight="1">
      <c r="A52" s="95">
        <v>47</v>
      </c>
      <c r="B52" s="415"/>
      <c r="C52" s="416"/>
      <c r="D52" s="75"/>
      <c r="E52" s="75"/>
      <c r="F52" s="75"/>
      <c r="G52" s="75"/>
      <c r="H52" s="75"/>
      <c r="I52" s="75"/>
      <c r="J52" s="75"/>
      <c r="K52" s="75"/>
      <c r="L52" s="75"/>
      <c r="M52" s="414"/>
      <c r="N52" s="414"/>
      <c r="O52">
        <f t="shared" si="2"/>
        <v>0</v>
      </c>
      <c r="P52">
        <f t="shared" si="8"/>
        <v>0</v>
      </c>
      <c r="Q52">
        <f t="shared" si="9"/>
        <v>0</v>
      </c>
      <c r="R52">
        <f t="shared" si="10"/>
        <v>0</v>
      </c>
      <c r="S52">
        <f t="shared" si="11"/>
        <v>0</v>
      </c>
    </row>
    <row r="53" spans="1:19" ht="27.95" customHeight="1">
      <c r="A53" s="95">
        <v>48</v>
      </c>
      <c r="B53" s="415"/>
      <c r="C53" s="416"/>
      <c r="D53" s="75"/>
      <c r="E53" s="75"/>
      <c r="F53" s="75"/>
      <c r="G53" s="75"/>
      <c r="H53" s="75"/>
      <c r="I53" s="75"/>
      <c r="J53" s="75"/>
      <c r="K53" s="75"/>
      <c r="L53" s="75"/>
      <c r="M53" s="414"/>
      <c r="N53" s="414"/>
      <c r="O53">
        <f t="shared" si="2"/>
        <v>0</v>
      </c>
      <c r="P53">
        <f t="shared" si="8"/>
        <v>0</v>
      </c>
      <c r="Q53">
        <f t="shared" si="9"/>
        <v>0</v>
      </c>
      <c r="R53">
        <f t="shared" si="10"/>
        <v>0</v>
      </c>
      <c r="S53">
        <f t="shared" si="11"/>
        <v>0</v>
      </c>
    </row>
    <row r="54" spans="1:19" ht="27.95" customHeight="1">
      <c r="A54" s="95">
        <v>49</v>
      </c>
      <c r="B54" s="415"/>
      <c r="C54" s="416"/>
      <c r="D54" s="75"/>
      <c r="E54" s="75"/>
      <c r="F54" s="75"/>
      <c r="G54" s="75"/>
      <c r="H54" s="75"/>
      <c r="I54" s="75"/>
      <c r="J54" s="75"/>
      <c r="K54" s="75"/>
      <c r="L54" s="75"/>
      <c r="M54" s="414"/>
      <c r="N54" s="414"/>
      <c r="O54">
        <f t="shared" si="2"/>
        <v>0</v>
      </c>
      <c r="P54">
        <f t="shared" si="8"/>
        <v>0</v>
      </c>
      <c r="Q54">
        <f t="shared" si="9"/>
        <v>0</v>
      </c>
      <c r="R54">
        <f t="shared" si="10"/>
        <v>0</v>
      </c>
      <c r="S54">
        <f t="shared" si="11"/>
        <v>0</v>
      </c>
    </row>
    <row r="55" spans="1:19" ht="27.95" customHeight="1">
      <c r="A55" s="95">
        <v>50</v>
      </c>
      <c r="B55" s="415"/>
      <c r="C55" s="416"/>
      <c r="D55" s="75"/>
      <c r="E55" s="75"/>
      <c r="F55" s="75"/>
      <c r="G55" s="75"/>
      <c r="H55" s="75"/>
      <c r="I55" s="75"/>
      <c r="J55" s="75"/>
      <c r="K55" s="75"/>
      <c r="L55" s="75"/>
      <c r="M55" s="414"/>
      <c r="N55" s="414"/>
      <c r="O55">
        <f t="shared" si="2"/>
        <v>0</v>
      </c>
      <c r="P55">
        <f t="shared" si="8"/>
        <v>0</v>
      </c>
      <c r="Q55">
        <f t="shared" si="9"/>
        <v>0</v>
      </c>
      <c r="R55">
        <f t="shared" si="10"/>
        <v>0</v>
      </c>
      <c r="S55">
        <f t="shared" si="11"/>
        <v>0</v>
      </c>
    </row>
    <row r="56" spans="1:19" ht="27.95" customHeight="1">
      <c r="A56" s="95">
        <v>51</v>
      </c>
      <c r="B56" s="415"/>
      <c r="C56" s="416"/>
      <c r="D56" s="75"/>
      <c r="E56" s="75"/>
      <c r="F56" s="75"/>
      <c r="G56" s="75"/>
      <c r="H56" s="75"/>
      <c r="I56" s="75"/>
      <c r="J56" s="75"/>
      <c r="K56" s="75"/>
      <c r="L56" s="75"/>
      <c r="M56" s="414"/>
      <c r="N56" s="414"/>
      <c r="O56">
        <f t="shared" si="2"/>
        <v>0</v>
      </c>
      <c r="P56">
        <f t="shared" si="8"/>
        <v>0</v>
      </c>
      <c r="Q56">
        <f t="shared" si="9"/>
        <v>0</v>
      </c>
      <c r="R56">
        <f t="shared" si="10"/>
        <v>0</v>
      </c>
      <c r="S56">
        <f t="shared" si="11"/>
        <v>0</v>
      </c>
    </row>
    <row r="57" spans="1:19" ht="27.95" customHeight="1">
      <c r="A57" s="95">
        <v>52</v>
      </c>
      <c r="B57" s="415"/>
      <c r="C57" s="416"/>
      <c r="D57" s="75"/>
      <c r="E57" s="75"/>
      <c r="F57" s="75"/>
      <c r="G57" s="75"/>
      <c r="H57" s="75"/>
      <c r="I57" s="75"/>
      <c r="J57" s="75"/>
      <c r="K57" s="75"/>
      <c r="L57" s="75"/>
      <c r="M57" s="414"/>
      <c r="N57" s="414"/>
      <c r="O57">
        <f t="shared" si="2"/>
        <v>0</v>
      </c>
      <c r="P57">
        <f t="shared" si="8"/>
        <v>0</v>
      </c>
      <c r="Q57">
        <f t="shared" si="9"/>
        <v>0</v>
      </c>
      <c r="R57">
        <f t="shared" si="10"/>
        <v>0</v>
      </c>
      <c r="S57">
        <f t="shared" si="11"/>
        <v>0</v>
      </c>
    </row>
    <row r="58" spans="1:19" ht="27.95" customHeight="1">
      <c r="A58" s="95">
        <v>53</v>
      </c>
      <c r="B58" s="415"/>
      <c r="C58" s="416"/>
      <c r="D58" s="75"/>
      <c r="E58" s="75"/>
      <c r="F58" s="75"/>
      <c r="G58" s="75"/>
      <c r="H58" s="75"/>
      <c r="I58" s="75"/>
      <c r="J58" s="75"/>
      <c r="K58" s="75"/>
      <c r="L58" s="75"/>
      <c r="M58" s="414"/>
      <c r="N58" s="414"/>
      <c r="O58">
        <f t="shared" si="2"/>
        <v>0</v>
      </c>
      <c r="P58">
        <f t="shared" si="8"/>
        <v>0</v>
      </c>
      <c r="Q58">
        <f t="shared" si="9"/>
        <v>0</v>
      </c>
      <c r="R58">
        <f t="shared" si="10"/>
        <v>0</v>
      </c>
      <c r="S58">
        <f t="shared" si="11"/>
        <v>0</v>
      </c>
    </row>
    <row r="59" spans="1:19" ht="27.95" customHeight="1">
      <c r="A59" s="95">
        <v>54</v>
      </c>
      <c r="B59" s="415"/>
      <c r="C59" s="416"/>
      <c r="D59" s="75"/>
      <c r="E59" s="75"/>
      <c r="F59" s="75"/>
      <c r="G59" s="75"/>
      <c r="H59" s="75"/>
      <c r="I59" s="75"/>
      <c r="J59" s="75"/>
      <c r="K59" s="75"/>
      <c r="L59" s="75"/>
      <c r="M59" s="414"/>
      <c r="N59" s="414"/>
      <c r="O59">
        <f t="shared" si="2"/>
        <v>0</v>
      </c>
      <c r="P59">
        <f t="shared" si="8"/>
        <v>0</v>
      </c>
      <c r="Q59">
        <f t="shared" si="9"/>
        <v>0</v>
      </c>
      <c r="R59">
        <f t="shared" si="10"/>
        <v>0</v>
      </c>
      <c r="S59">
        <f t="shared" si="11"/>
        <v>0</v>
      </c>
    </row>
    <row r="60" spans="1:19" ht="27.95" customHeight="1">
      <c r="A60" s="95">
        <v>55</v>
      </c>
      <c r="B60" s="415"/>
      <c r="C60" s="416"/>
      <c r="D60" s="75"/>
      <c r="E60" s="75"/>
      <c r="F60" s="75"/>
      <c r="G60" s="75"/>
      <c r="H60" s="75"/>
      <c r="I60" s="75"/>
      <c r="J60" s="75"/>
      <c r="K60" s="75"/>
      <c r="L60" s="75"/>
      <c r="M60" s="414"/>
      <c r="N60" s="414"/>
      <c r="O60">
        <f t="shared" si="2"/>
        <v>0</v>
      </c>
      <c r="P60">
        <f t="shared" si="8"/>
        <v>0</v>
      </c>
      <c r="Q60">
        <f t="shared" si="9"/>
        <v>0</v>
      </c>
      <c r="R60">
        <f t="shared" si="10"/>
        <v>0</v>
      </c>
      <c r="S60">
        <f t="shared" si="11"/>
        <v>0</v>
      </c>
    </row>
    <row r="61" spans="1:19" ht="27.95" customHeight="1">
      <c r="A61" s="95">
        <v>56</v>
      </c>
      <c r="B61" s="415"/>
      <c r="C61" s="416"/>
      <c r="D61" s="75"/>
      <c r="E61" s="75"/>
      <c r="F61" s="75"/>
      <c r="G61" s="75"/>
      <c r="H61" s="75"/>
      <c r="I61" s="75"/>
      <c r="J61" s="75"/>
      <c r="K61" s="75"/>
      <c r="L61" s="75"/>
      <c r="M61" s="414"/>
      <c r="N61" s="414"/>
      <c r="O61">
        <f t="shared" si="2"/>
        <v>0</v>
      </c>
      <c r="P61">
        <f t="shared" si="8"/>
        <v>0</v>
      </c>
      <c r="Q61">
        <f t="shared" si="9"/>
        <v>0</v>
      </c>
      <c r="R61">
        <f t="shared" si="10"/>
        <v>0</v>
      </c>
      <c r="S61">
        <f t="shared" si="11"/>
        <v>0</v>
      </c>
    </row>
    <row r="62" spans="1:19" ht="27.95" customHeight="1">
      <c r="A62" s="95">
        <v>57</v>
      </c>
      <c r="B62" s="415"/>
      <c r="C62" s="416"/>
      <c r="D62" s="75"/>
      <c r="E62" s="75"/>
      <c r="F62" s="75"/>
      <c r="G62" s="75"/>
      <c r="H62" s="75"/>
      <c r="I62" s="75"/>
      <c r="J62" s="75"/>
      <c r="K62" s="75"/>
      <c r="L62" s="75"/>
      <c r="M62" s="414"/>
      <c r="N62" s="414"/>
      <c r="O62">
        <f t="shared" si="2"/>
        <v>0</v>
      </c>
      <c r="P62">
        <f t="shared" si="8"/>
        <v>0</v>
      </c>
      <c r="Q62">
        <f t="shared" si="9"/>
        <v>0</v>
      </c>
      <c r="R62">
        <f t="shared" si="10"/>
        <v>0</v>
      </c>
      <c r="S62">
        <f t="shared" si="11"/>
        <v>0</v>
      </c>
    </row>
    <row r="63" spans="1:19" ht="27.95" customHeight="1">
      <c r="A63" s="95">
        <v>58</v>
      </c>
      <c r="B63" s="415"/>
      <c r="C63" s="416"/>
      <c r="D63" s="75"/>
      <c r="E63" s="75"/>
      <c r="F63" s="75"/>
      <c r="G63" s="75"/>
      <c r="H63" s="75"/>
      <c r="I63" s="75"/>
      <c r="J63" s="75"/>
      <c r="K63" s="75"/>
      <c r="L63" s="75"/>
      <c r="M63" s="414"/>
      <c r="N63" s="414"/>
      <c r="O63">
        <f t="shared" si="2"/>
        <v>0</v>
      </c>
      <c r="P63">
        <f t="shared" si="8"/>
        <v>0</v>
      </c>
      <c r="Q63">
        <f t="shared" si="9"/>
        <v>0</v>
      </c>
      <c r="R63">
        <f t="shared" si="10"/>
        <v>0</v>
      </c>
      <c r="S63">
        <f t="shared" si="11"/>
        <v>0</v>
      </c>
    </row>
    <row r="64" spans="1:19" ht="27.95" customHeight="1">
      <c r="A64" s="95">
        <v>59</v>
      </c>
      <c r="B64" s="415"/>
      <c r="C64" s="416"/>
      <c r="D64" s="75"/>
      <c r="E64" s="75"/>
      <c r="F64" s="75"/>
      <c r="G64" s="75"/>
      <c r="H64" s="75"/>
      <c r="I64" s="75"/>
      <c r="J64" s="75"/>
      <c r="K64" s="75"/>
      <c r="L64" s="75"/>
      <c r="M64" s="414"/>
      <c r="N64" s="414"/>
      <c r="O64">
        <f t="shared" si="2"/>
        <v>0</v>
      </c>
      <c r="P64">
        <f t="shared" si="8"/>
        <v>0</v>
      </c>
      <c r="Q64">
        <f t="shared" si="9"/>
        <v>0</v>
      </c>
      <c r="R64">
        <f t="shared" si="10"/>
        <v>0</v>
      </c>
      <c r="S64">
        <f t="shared" si="11"/>
        <v>0</v>
      </c>
    </row>
    <row r="65" spans="1:19" ht="27.95" customHeight="1">
      <c r="A65" s="95">
        <v>60</v>
      </c>
      <c r="B65" s="415"/>
      <c r="C65" s="416"/>
      <c r="D65" s="75"/>
      <c r="E65" s="75"/>
      <c r="F65" s="75"/>
      <c r="G65" s="75"/>
      <c r="H65" s="75"/>
      <c r="I65" s="75"/>
      <c r="J65" s="75"/>
      <c r="K65" s="75"/>
      <c r="L65" s="75"/>
      <c r="M65" s="414"/>
      <c r="N65" s="414"/>
      <c r="O65">
        <f t="shared" si="2"/>
        <v>0</v>
      </c>
      <c r="P65">
        <f t="shared" si="8"/>
        <v>0</v>
      </c>
      <c r="Q65">
        <f t="shared" si="9"/>
        <v>0</v>
      </c>
      <c r="R65">
        <f t="shared" si="10"/>
        <v>0</v>
      </c>
      <c r="S65">
        <f t="shared" si="11"/>
        <v>0</v>
      </c>
    </row>
    <row r="66" spans="1:19" ht="27.95" customHeight="1">
      <c r="A66" s="95">
        <v>61</v>
      </c>
      <c r="B66" s="415"/>
      <c r="C66" s="416"/>
      <c r="D66" s="75"/>
      <c r="E66" s="75"/>
      <c r="F66" s="75"/>
      <c r="G66" s="75"/>
      <c r="H66" s="75"/>
      <c r="I66" s="75"/>
      <c r="J66" s="75"/>
      <c r="K66" s="75"/>
      <c r="L66" s="75"/>
      <c r="M66" s="414"/>
      <c r="N66" s="414"/>
      <c r="O66">
        <f t="shared" si="2"/>
        <v>0</v>
      </c>
      <c r="P66">
        <f t="shared" si="8"/>
        <v>0</v>
      </c>
      <c r="Q66">
        <f t="shared" si="9"/>
        <v>0</v>
      </c>
      <c r="R66">
        <f t="shared" si="10"/>
        <v>0</v>
      </c>
      <c r="S66">
        <f t="shared" si="11"/>
        <v>0</v>
      </c>
    </row>
    <row r="67" spans="1:19" ht="27.95" customHeight="1">
      <c r="A67" s="95">
        <v>62</v>
      </c>
      <c r="B67" s="415"/>
      <c r="C67" s="416"/>
      <c r="D67" s="75"/>
      <c r="E67" s="75"/>
      <c r="F67" s="75"/>
      <c r="G67" s="75"/>
      <c r="H67" s="75"/>
      <c r="I67" s="75"/>
      <c r="J67" s="75"/>
      <c r="K67" s="75"/>
      <c r="L67" s="75"/>
      <c r="M67" s="414"/>
      <c r="N67" s="414"/>
      <c r="O67">
        <f t="shared" si="2"/>
        <v>0</v>
      </c>
      <c r="P67">
        <f t="shared" si="8"/>
        <v>0</v>
      </c>
      <c r="Q67">
        <f t="shared" si="9"/>
        <v>0</v>
      </c>
      <c r="R67">
        <f t="shared" si="10"/>
        <v>0</v>
      </c>
      <c r="S67">
        <f t="shared" si="11"/>
        <v>0</v>
      </c>
    </row>
    <row r="68" spans="1:19" ht="27.95" customHeight="1">
      <c r="A68" s="95">
        <v>63</v>
      </c>
      <c r="B68" s="415"/>
      <c r="C68" s="416"/>
      <c r="D68" s="75"/>
      <c r="E68" s="75"/>
      <c r="F68" s="75"/>
      <c r="G68" s="75"/>
      <c r="H68" s="75"/>
      <c r="I68" s="75"/>
      <c r="J68" s="75"/>
      <c r="K68" s="75"/>
      <c r="L68" s="75"/>
      <c r="M68" s="414"/>
      <c r="N68" s="414"/>
      <c r="O68">
        <f t="shared" si="2"/>
        <v>0</v>
      </c>
      <c r="P68">
        <f t="shared" si="8"/>
        <v>0</v>
      </c>
      <c r="Q68">
        <f t="shared" si="9"/>
        <v>0</v>
      </c>
      <c r="R68">
        <f t="shared" si="10"/>
        <v>0</v>
      </c>
      <c r="S68">
        <f t="shared" si="11"/>
        <v>0</v>
      </c>
    </row>
    <row r="69" spans="1:19" ht="27.95" customHeight="1">
      <c r="A69" s="95">
        <v>64</v>
      </c>
      <c r="B69" s="415"/>
      <c r="C69" s="416"/>
      <c r="D69" s="75"/>
      <c r="E69" s="75"/>
      <c r="F69" s="75"/>
      <c r="G69" s="75"/>
      <c r="H69" s="75"/>
      <c r="I69" s="75"/>
      <c r="J69" s="75"/>
      <c r="K69" s="75"/>
      <c r="L69" s="75"/>
      <c r="M69" s="414"/>
      <c r="N69" s="414"/>
      <c r="O69">
        <f t="shared" si="2"/>
        <v>0</v>
      </c>
      <c r="P69">
        <f t="shared" si="8"/>
        <v>0</v>
      </c>
      <c r="Q69">
        <f t="shared" si="9"/>
        <v>0</v>
      </c>
      <c r="R69">
        <f t="shared" si="10"/>
        <v>0</v>
      </c>
      <c r="S69">
        <f t="shared" si="11"/>
        <v>0</v>
      </c>
    </row>
    <row r="70" spans="1:19" ht="27.95" customHeight="1">
      <c r="A70" s="95">
        <v>65</v>
      </c>
      <c r="B70" s="415"/>
      <c r="C70" s="416"/>
      <c r="D70" s="75"/>
      <c r="E70" s="75"/>
      <c r="F70" s="75"/>
      <c r="G70" s="75"/>
      <c r="H70" s="75"/>
      <c r="I70" s="75"/>
      <c r="J70" s="75"/>
      <c r="K70" s="75"/>
      <c r="L70" s="75"/>
      <c r="M70" s="414"/>
      <c r="N70" s="414"/>
      <c r="O70">
        <f t="shared" ref="O70:O133" si="12">COUNTIF(G70:L70,"〇")</f>
        <v>0</v>
      </c>
      <c r="P70">
        <f t="shared" si="8"/>
        <v>0</v>
      </c>
      <c r="Q70">
        <f t="shared" si="9"/>
        <v>0</v>
      </c>
      <c r="R70">
        <f t="shared" si="10"/>
        <v>0</v>
      </c>
      <c r="S70">
        <f t="shared" si="11"/>
        <v>0</v>
      </c>
    </row>
    <row r="71" spans="1:19" ht="27.95" customHeight="1">
      <c r="A71" s="95">
        <v>66</v>
      </c>
      <c r="B71" s="415"/>
      <c r="C71" s="416"/>
      <c r="D71" s="75"/>
      <c r="E71" s="75"/>
      <c r="F71" s="75"/>
      <c r="G71" s="75"/>
      <c r="H71" s="75"/>
      <c r="I71" s="75"/>
      <c r="J71" s="75"/>
      <c r="K71" s="75"/>
      <c r="L71" s="75"/>
      <c r="M71" s="414"/>
      <c r="N71" s="414"/>
      <c r="O71">
        <f t="shared" si="12"/>
        <v>0</v>
      </c>
      <c r="P71">
        <f t="shared" si="8"/>
        <v>0</v>
      </c>
      <c r="Q71">
        <f t="shared" si="9"/>
        <v>0</v>
      </c>
      <c r="R71">
        <f t="shared" si="10"/>
        <v>0</v>
      </c>
      <c r="S71">
        <f t="shared" si="11"/>
        <v>0</v>
      </c>
    </row>
    <row r="72" spans="1:19" ht="27.95" customHeight="1">
      <c r="A72" s="95">
        <v>67</v>
      </c>
      <c r="B72" s="415"/>
      <c r="C72" s="416"/>
      <c r="D72" s="75"/>
      <c r="E72" s="75"/>
      <c r="F72" s="75"/>
      <c r="G72" s="75"/>
      <c r="H72" s="75"/>
      <c r="I72" s="75"/>
      <c r="J72" s="75"/>
      <c r="K72" s="75"/>
      <c r="L72" s="75"/>
      <c r="M72" s="414"/>
      <c r="N72" s="414"/>
      <c r="O72">
        <f t="shared" si="12"/>
        <v>0</v>
      </c>
      <c r="P72">
        <f t="shared" si="8"/>
        <v>0</v>
      </c>
      <c r="Q72">
        <f t="shared" si="9"/>
        <v>0</v>
      </c>
      <c r="R72">
        <f t="shared" si="10"/>
        <v>0</v>
      </c>
      <c r="S72">
        <f t="shared" si="11"/>
        <v>0</v>
      </c>
    </row>
    <row r="73" spans="1:19" ht="27.95" customHeight="1">
      <c r="A73" s="95">
        <v>68</v>
      </c>
      <c r="B73" s="415"/>
      <c r="C73" s="416"/>
      <c r="D73" s="75"/>
      <c r="E73" s="75"/>
      <c r="F73" s="75"/>
      <c r="G73" s="75"/>
      <c r="H73" s="75"/>
      <c r="I73" s="75"/>
      <c r="J73" s="75"/>
      <c r="K73" s="75"/>
      <c r="L73" s="75"/>
      <c r="M73" s="414"/>
      <c r="N73" s="414"/>
      <c r="O73">
        <f t="shared" si="12"/>
        <v>0</v>
      </c>
      <c r="P73">
        <f t="shared" si="8"/>
        <v>0</v>
      </c>
      <c r="Q73">
        <f t="shared" si="9"/>
        <v>0</v>
      </c>
      <c r="R73">
        <f t="shared" si="10"/>
        <v>0</v>
      </c>
      <c r="S73">
        <f t="shared" si="11"/>
        <v>0</v>
      </c>
    </row>
    <row r="74" spans="1:19" ht="27.95" customHeight="1">
      <c r="A74" s="95">
        <v>69</v>
      </c>
      <c r="B74" s="415"/>
      <c r="C74" s="416"/>
      <c r="D74" s="75"/>
      <c r="E74" s="75"/>
      <c r="F74" s="75"/>
      <c r="G74" s="75"/>
      <c r="H74" s="75"/>
      <c r="I74" s="75"/>
      <c r="J74" s="75"/>
      <c r="K74" s="75"/>
      <c r="L74" s="75"/>
      <c r="M74" s="414"/>
      <c r="N74" s="414"/>
      <c r="O74">
        <f t="shared" si="12"/>
        <v>0</v>
      </c>
      <c r="P74">
        <f t="shared" si="8"/>
        <v>0</v>
      </c>
      <c r="Q74">
        <f t="shared" si="9"/>
        <v>0</v>
      </c>
      <c r="R74">
        <f t="shared" si="10"/>
        <v>0</v>
      </c>
      <c r="S74">
        <f t="shared" si="11"/>
        <v>0</v>
      </c>
    </row>
    <row r="75" spans="1:19" ht="27.95" customHeight="1">
      <c r="A75" s="95">
        <v>70</v>
      </c>
      <c r="B75" s="415"/>
      <c r="C75" s="416"/>
      <c r="D75" s="75"/>
      <c r="E75" s="75"/>
      <c r="F75" s="75"/>
      <c r="G75" s="75"/>
      <c r="H75" s="75"/>
      <c r="I75" s="75"/>
      <c r="J75" s="75"/>
      <c r="K75" s="75"/>
      <c r="L75" s="75"/>
      <c r="M75" s="414"/>
      <c r="N75" s="414"/>
      <c r="O75">
        <f t="shared" si="12"/>
        <v>0</v>
      </c>
      <c r="P75">
        <f t="shared" si="8"/>
        <v>0</v>
      </c>
      <c r="Q75">
        <f t="shared" si="9"/>
        <v>0</v>
      </c>
      <c r="R75">
        <f t="shared" si="10"/>
        <v>0</v>
      </c>
      <c r="S75">
        <f t="shared" si="11"/>
        <v>0</v>
      </c>
    </row>
    <row r="76" spans="1:19" ht="27.95" customHeight="1">
      <c r="A76" s="95">
        <v>71</v>
      </c>
      <c r="B76" s="415"/>
      <c r="C76" s="416"/>
      <c r="D76" s="75"/>
      <c r="E76" s="75"/>
      <c r="F76" s="75"/>
      <c r="G76" s="75"/>
      <c r="H76" s="75"/>
      <c r="I76" s="75"/>
      <c r="J76" s="75"/>
      <c r="K76" s="75"/>
      <c r="L76" s="75"/>
      <c r="M76" s="414"/>
      <c r="N76" s="414"/>
      <c r="O76">
        <f t="shared" si="12"/>
        <v>0</v>
      </c>
      <c r="P76">
        <f t="shared" si="8"/>
        <v>0</v>
      </c>
      <c r="Q76">
        <f t="shared" si="9"/>
        <v>0</v>
      </c>
      <c r="R76">
        <f t="shared" si="10"/>
        <v>0</v>
      </c>
      <c r="S76">
        <f t="shared" si="11"/>
        <v>0</v>
      </c>
    </row>
    <row r="77" spans="1:19" ht="27.95" customHeight="1">
      <c r="A77" s="95">
        <v>72</v>
      </c>
      <c r="B77" s="415"/>
      <c r="C77" s="416"/>
      <c r="D77" s="75"/>
      <c r="E77" s="75"/>
      <c r="F77" s="75"/>
      <c r="G77" s="75"/>
      <c r="H77" s="75"/>
      <c r="I77" s="75"/>
      <c r="J77" s="75"/>
      <c r="K77" s="75"/>
      <c r="L77" s="75"/>
      <c r="M77" s="414"/>
      <c r="N77" s="414"/>
      <c r="O77">
        <f t="shared" si="12"/>
        <v>0</v>
      </c>
      <c r="P77">
        <f t="shared" si="8"/>
        <v>0</v>
      </c>
      <c r="Q77">
        <f t="shared" si="9"/>
        <v>0</v>
      </c>
      <c r="R77">
        <f t="shared" si="10"/>
        <v>0</v>
      </c>
      <c r="S77">
        <f t="shared" si="11"/>
        <v>0</v>
      </c>
    </row>
    <row r="78" spans="1:19" ht="27.95" customHeight="1">
      <c r="A78" s="95">
        <v>73</v>
      </c>
      <c r="B78" s="415"/>
      <c r="C78" s="416"/>
      <c r="D78" s="75"/>
      <c r="E78" s="75"/>
      <c r="F78" s="75"/>
      <c r="G78" s="75"/>
      <c r="H78" s="75"/>
      <c r="I78" s="75"/>
      <c r="J78" s="75"/>
      <c r="K78" s="75"/>
      <c r="L78" s="75"/>
      <c r="M78" s="414"/>
      <c r="N78" s="414"/>
      <c r="O78">
        <f t="shared" si="12"/>
        <v>0</v>
      </c>
      <c r="P78">
        <f t="shared" si="8"/>
        <v>0</v>
      </c>
      <c r="Q78">
        <f t="shared" si="9"/>
        <v>0</v>
      </c>
      <c r="R78">
        <f t="shared" si="10"/>
        <v>0</v>
      </c>
      <c r="S78">
        <f t="shared" si="11"/>
        <v>0</v>
      </c>
    </row>
    <row r="79" spans="1:19" ht="27.95" customHeight="1">
      <c r="A79" s="95">
        <v>74</v>
      </c>
      <c r="B79" s="415"/>
      <c r="C79" s="416"/>
      <c r="D79" s="75"/>
      <c r="E79" s="75"/>
      <c r="F79" s="75"/>
      <c r="G79" s="75"/>
      <c r="H79" s="75"/>
      <c r="I79" s="75"/>
      <c r="J79" s="75"/>
      <c r="K79" s="75"/>
      <c r="L79" s="75"/>
      <c r="M79" s="414"/>
      <c r="N79" s="414"/>
      <c r="O79">
        <f t="shared" si="12"/>
        <v>0</v>
      </c>
      <c r="P79">
        <f t="shared" si="8"/>
        <v>0</v>
      </c>
      <c r="Q79">
        <f t="shared" si="9"/>
        <v>0</v>
      </c>
      <c r="R79">
        <f t="shared" si="10"/>
        <v>0</v>
      </c>
      <c r="S79">
        <f t="shared" si="11"/>
        <v>0</v>
      </c>
    </row>
    <row r="80" spans="1:19" ht="27.95" customHeight="1">
      <c r="A80" s="95">
        <v>75</v>
      </c>
      <c r="B80" s="415"/>
      <c r="C80" s="416"/>
      <c r="D80" s="75"/>
      <c r="E80" s="75"/>
      <c r="F80" s="75"/>
      <c r="G80" s="75"/>
      <c r="H80" s="75"/>
      <c r="I80" s="75"/>
      <c r="J80" s="75"/>
      <c r="K80" s="75"/>
      <c r="L80" s="75"/>
      <c r="M80" s="414"/>
      <c r="N80" s="414"/>
      <c r="O80">
        <f t="shared" si="12"/>
        <v>0</v>
      </c>
      <c r="P80">
        <f t="shared" si="8"/>
        <v>0</v>
      </c>
      <c r="Q80">
        <f t="shared" si="9"/>
        <v>0</v>
      </c>
      <c r="R80">
        <f t="shared" si="10"/>
        <v>0</v>
      </c>
      <c r="S80">
        <f t="shared" si="11"/>
        <v>0</v>
      </c>
    </row>
    <row r="81" spans="1:19" ht="27.95" customHeight="1">
      <c r="A81" s="95">
        <v>76</v>
      </c>
      <c r="B81" s="415"/>
      <c r="C81" s="416"/>
      <c r="D81" s="75"/>
      <c r="E81" s="75"/>
      <c r="F81" s="75"/>
      <c r="G81" s="75"/>
      <c r="H81" s="75"/>
      <c r="I81" s="75"/>
      <c r="J81" s="75"/>
      <c r="K81" s="75"/>
      <c r="L81" s="75"/>
      <c r="M81" s="414"/>
      <c r="N81" s="414"/>
      <c r="O81">
        <f t="shared" si="12"/>
        <v>0</v>
      </c>
      <c r="P81">
        <f t="shared" si="8"/>
        <v>0</v>
      </c>
      <c r="Q81">
        <f t="shared" si="9"/>
        <v>0</v>
      </c>
      <c r="R81">
        <f t="shared" si="10"/>
        <v>0</v>
      </c>
      <c r="S81">
        <f t="shared" si="11"/>
        <v>0</v>
      </c>
    </row>
    <row r="82" spans="1:19" ht="27.95" customHeight="1">
      <c r="A82" s="95">
        <v>77</v>
      </c>
      <c r="B82" s="415"/>
      <c r="C82" s="416"/>
      <c r="D82" s="75"/>
      <c r="E82" s="75"/>
      <c r="F82" s="75"/>
      <c r="G82" s="75"/>
      <c r="H82" s="75"/>
      <c r="I82" s="75"/>
      <c r="J82" s="75"/>
      <c r="K82" s="75"/>
      <c r="L82" s="75"/>
      <c r="M82" s="414"/>
      <c r="N82" s="414"/>
      <c r="O82">
        <f t="shared" si="12"/>
        <v>0</v>
      </c>
      <c r="P82">
        <f t="shared" si="8"/>
        <v>0</v>
      </c>
      <c r="Q82">
        <f t="shared" si="9"/>
        <v>0</v>
      </c>
      <c r="R82">
        <f t="shared" si="10"/>
        <v>0</v>
      </c>
      <c r="S82">
        <f t="shared" si="11"/>
        <v>0</v>
      </c>
    </row>
    <row r="83" spans="1:19" ht="27.95" customHeight="1">
      <c r="A83" s="95">
        <v>78</v>
      </c>
      <c r="B83" s="415"/>
      <c r="C83" s="416"/>
      <c r="D83" s="75"/>
      <c r="E83" s="75"/>
      <c r="F83" s="75"/>
      <c r="G83" s="75"/>
      <c r="H83" s="75"/>
      <c r="I83" s="75"/>
      <c r="J83" s="75"/>
      <c r="K83" s="75"/>
      <c r="L83" s="75"/>
      <c r="M83" s="414"/>
      <c r="N83" s="414"/>
      <c r="O83">
        <f t="shared" si="12"/>
        <v>0</v>
      </c>
      <c r="P83">
        <f t="shared" si="8"/>
        <v>0</v>
      </c>
      <c r="Q83">
        <f t="shared" si="9"/>
        <v>0</v>
      </c>
      <c r="R83">
        <f t="shared" si="10"/>
        <v>0</v>
      </c>
      <c r="S83">
        <f t="shared" si="11"/>
        <v>0</v>
      </c>
    </row>
    <row r="84" spans="1:19" ht="27.95" customHeight="1">
      <c r="A84" s="95">
        <v>79</v>
      </c>
      <c r="B84" s="415"/>
      <c r="C84" s="416"/>
      <c r="D84" s="75"/>
      <c r="E84" s="75"/>
      <c r="F84" s="75"/>
      <c r="G84" s="75"/>
      <c r="H84" s="75"/>
      <c r="I84" s="75"/>
      <c r="J84" s="75"/>
      <c r="K84" s="75"/>
      <c r="L84" s="75"/>
      <c r="M84" s="414"/>
      <c r="N84" s="414"/>
      <c r="O84">
        <f t="shared" si="12"/>
        <v>0</v>
      </c>
      <c r="P84">
        <f t="shared" si="8"/>
        <v>0</v>
      </c>
      <c r="Q84">
        <f t="shared" si="9"/>
        <v>0</v>
      </c>
      <c r="R84">
        <f t="shared" si="10"/>
        <v>0</v>
      </c>
      <c r="S84">
        <f t="shared" si="11"/>
        <v>0</v>
      </c>
    </row>
    <row r="85" spans="1:19" ht="27.95" customHeight="1">
      <c r="A85" s="95">
        <v>80</v>
      </c>
      <c r="B85" s="415"/>
      <c r="C85" s="416"/>
      <c r="D85" s="75"/>
      <c r="E85" s="75"/>
      <c r="F85" s="75"/>
      <c r="G85" s="75"/>
      <c r="H85" s="75"/>
      <c r="I85" s="75"/>
      <c r="J85" s="75"/>
      <c r="K85" s="75"/>
      <c r="L85" s="75"/>
      <c r="M85" s="414"/>
      <c r="N85" s="414"/>
      <c r="O85">
        <f t="shared" si="12"/>
        <v>0</v>
      </c>
      <c r="P85">
        <f t="shared" si="8"/>
        <v>0</v>
      </c>
      <c r="Q85">
        <f t="shared" si="9"/>
        <v>0</v>
      </c>
      <c r="R85">
        <f t="shared" si="10"/>
        <v>0</v>
      </c>
      <c r="S85">
        <f t="shared" si="11"/>
        <v>0</v>
      </c>
    </row>
    <row r="86" spans="1:19" ht="27.95" customHeight="1">
      <c r="A86" s="95">
        <v>81</v>
      </c>
      <c r="B86" s="415"/>
      <c r="C86" s="416"/>
      <c r="D86" s="75"/>
      <c r="E86" s="75"/>
      <c r="F86" s="75"/>
      <c r="G86" s="75"/>
      <c r="H86" s="75"/>
      <c r="I86" s="75"/>
      <c r="J86" s="75"/>
      <c r="K86" s="75"/>
      <c r="L86" s="75"/>
      <c r="M86" s="414"/>
      <c r="N86" s="414"/>
      <c r="O86">
        <f t="shared" si="12"/>
        <v>0</v>
      </c>
      <c r="P86">
        <f t="shared" si="8"/>
        <v>0</v>
      </c>
      <c r="Q86">
        <f t="shared" si="9"/>
        <v>0</v>
      </c>
      <c r="R86">
        <f t="shared" si="10"/>
        <v>0</v>
      </c>
      <c r="S86">
        <f t="shared" si="11"/>
        <v>0</v>
      </c>
    </row>
    <row r="87" spans="1:19" ht="27.95" customHeight="1">
      <c r="A87" s="95">
        <v>82</v>
      </c>
      <c r="B87" s="415"/>
      <c r="C87" s="416"/>
      <c r="D87" s="75"/>
      <c r="E87" s="75"/>
      <c r="F87" s="75"/>
      <c r="G87" s="75"/>
      <c r="H87" s="75"/>
      <c r="I87" s="75"/>
      <c r="J87" s="75"/>
      <c r="K87" s="75"/>
      <c r="L87" s="75"/>
      <c r="M87" s="414"/>
      <c r="N87" s="414"/>
      <c r="O87">
        <f t="shared" si="12"/>
        <v>0</v>
      </c>
      <c r="P87">
        <f t="shared" si="8"/>
        <v>0</v>
      </c>
      <c r="Q87">
        <f t="shared" si="9"/>
        <v>0</v>
      </c>
      <c r="R87">
        <f t="shared" si="10"/>
        <v>0</v>
      </c>
      <c r="S87">
        <f t="shared" si="11"/>
        <v>0</v>
      </c>
    </row>
    <row r="88" spans="1:19" ht="27.95" customHeight="1">
      <c r="A88" s="95">
        <v>83</v>
      </c>
      <c r="B88" s="415"/>
      <c r="C88" s="416"/>
      <c r="D88" s="75"/>
      <c r="E88" s="75"/>
      <c r="F88" s="75"/>
      <c r="G88" s="75"/>
      <c r="H88" s="75"/>
      <c r="I88" s="75"/>
      <c r="J88" s="75"/>
      <c r="K88" s="75"/>
      <c r="L88" s="75"/>
      <c r="M88" s="414"/>
      <c r="N88" s="414"/>
      <c r="O88">
        <f t="shared" si="12"/>
        <v>0</v>
      </c>
      <c r="P88">
        <f t="shared" si="8"/>
        <v>0</v>
      </c>
      <c r="Q88">
        <f t="shared" si="9"/>
        <v>0</v>
      </c>
      <c r="R88">
        <f t="shared" si="10"/>
        <v>0</v>
      </c>
      <c r="S88">
        <f t="shared" si="11"/>
        <v>0</v>
      </c>
    </row>
    <row r="89" spans="1:19" ht="27.95" customHeight="1">
      <c r="A89" s="95">
        <v>84</v>
      </c>
      <c r="B89" s="415"/>
      <c r="C89" s="416"/>
      <c r="D89" s="75"/>
      <c r="E89" s="75"/>
      <c r="F89" s="75"/>
      <c r="G89" s="75"/>
      <c r="H89" s="75"/>
      <c r="I89" s="75"/>
      <c r="J89" s="75"/>
      <c r="K89" s="75"/>
      <c r="L89" s="75"/>
      <c r="M89" s="414"/>
      <c r="N89" s="414"/>
      <c r="O89">
        <f t="shared" si="12"/>
        <v>0</v>
      </c>
      <c r="P89">
        <f t="shared" si="8"/>
        <v>0</v>
      </c>
      <c r="Q89">
        <f t="shared" si="9"/>
        <v>0</v>
      </c>
      <c r="R89">
        <f t="shared" si="10"/>
        <v>0</v>
      </c>
      <c r="S89">
        <f t="shared" si="11"/>
        <v>0</v>
      </c>
    </row>
    <row r="90" spans="1:19" ht="27.95" customHeight="1">
      <c r="A90" s="95">
        <v>85</v>
      </c>
      <c r="B90" s="415"/>
      <c r="C90" s="416"/>
      <c r="D90" s="75"/>
      <c r="E90" s="75"/>
      <c r="F90" s="75"/>
      <c r="G90" s="75"/>
      <c r="H90" s="75"/>
      <c r="I90" s="75"/>
      <c r="J90" s="75"/>
      <c r="K90" s="75"/>
      <c r="L90" s="75"/>
      <c r="M90" s="414"/>
      <c r="N90" s="414"/>
      <c r="O90">
        <f t="shared" si="12"/>
        <v>0</v>
      </c>
      <c r="P90">
        <f t="shared" si="8"/>
        <v>0</v>
      </c>
      <c r="Q90">
        <f t="shared" si="9"/>
        <v>0</v>
      </c>
      <c r="R90">
        <f t="shared" si="10"/>
        <v>0</v>
      </c>
      <c r="S90">
        <f t="shared" si="11"/>
        <v>0</v>
      </c>
    </row>
    <row r="91" spans="1:19" ht="27.95" customHeight="1">
      <c r="A91" s="95">
        <v>86</v>
      </c>
      <c r="B91" s="415"/>
      <c r="C91" s="416"/>
      <c r="D91" s="75"/>
      <c r="E91" s="75"/>
      <c r="F91" s="75"/>
      <c r="G91" s="75"/>
      <c r="H91" s="75"/>
      <c r="I91" s="75"/>
      <c r="J91" s="75"/>
      <c r="K91" s="75"/>
      <c r="L91" s="75"/>
      <c r="M91" s="414"/>
      <c r="N91" s="414"/>
      <c r="O91">
        <f t="shared" si="12"/>
        <v>0</v>
      </c>
      <c r="P91">
        <f t="shared" si="8"/>
        <v>0</v>
      </c>
      <c r="Q91">
        <f t="shared" si="9"/>
        <v>0</v>
      </c>
      <c r="R91">
        <f t="shared" si="10"/>
        <v>0</v>
      </c>
      <c r="S91">
        <f t="shared" si="11"/>
        <v>0</v>
      </c>
    </row>
    <row r="92" spans="1:19" ht="27.95" customHeight="1">
      <c r="A92" s="95">
        <v>87</v>
      </c>
      <c r="B92" s="415"/>
      <c r="C92" s="416"/>
      <c r="D92" s="75"/>
      <c r="E92" s="75"/>
      <c r="F92" s="75"/>
      <c r="G92" s="75"/>
      <c r="H92" s="75"/>
      <c r="I92" s="75"/>
      <c r="J92" s="75"/>
      <c r="K92" s="75"/>
      <c r="L92" s="75"/>
      <c r="M92" s="414"/>
      <c r="N92" s="414"/>
      <c r="O92">
        <f t="shared" si="12"/>
        <v>0</v>
      </c>
      <c r="P92">
        <f t="shared" si="8"/>
        <v>0</v>
      </c>
      <c r="Q92">
        <f t="shared" si="9"/>
        <v>0</v>
      </c>
      <c r="R92">
        <f t="shared" si="10"/>
        <v>0</v>
      </c>
      <c r="S92">
        <f t="shared" si="11"/>
        <v>0</v>
      </c>
    </row>
    <row r="93" spans="1:19" ht="27.95" customHeight="1">
      <c r="A93" s="95">
        <v>88</v>
      </c>
      <c r="B93" s="415"/>
      <c r="C93" s="416"/>
      <c r="D93" s="75"/>
      <c r="E93" s="75"/>
      <c r="F93" s="75"/>
      <c r="G93" s="75"/>
      <c r="H93" s="75"/>
      <c r="I93" s="75"/>
      <c r="J93" s="75"/>
      <c r="K93" s="75"/>
      <c r="L93" s="75"/>
      <c r="M93" s="414"/>
      <c r="N93" s="414"/>
      <c r="O93">
        <f t="shared" si="12"/>
        <v>0</v>
      </c>
      <c r="P93">
        <f t="shared" si="8"/>
        <v>0</v>
      </c>
      <c r="Q93">
        <f t="shared" si="9"/>
        <v>0</v>
      </c>
      <c r="R93">
        <f t="shared" si="10"/>
        <v>0</v>
      </c>
      <c r="S93">
        <f t="shared" si="11"/>
        <v>0</v>
      </c>
    </row>
    <row r="94" spans="1:19" ht="27.95" customHeight="1">
      <c r="A94" s="95">
        <v>89</v>
      </c>
      <c r="B94" s="415"/>
      <c r="C94" s="416"/>
      <c r="D94" s="75"/>
      <c r="E94" s="75"/>
      <c r="F94" s="75"/>
      <c r="G94" s="75"/>
      <c r="H94" s="75"/>
      <c r="I94" s="75"/>
      <c r="J94" s="75"/>
      <c r="K94" s="75"/>
      <c r="L94" s="75"/>
      <c r="M94" s="414"/>
      <c r="N94" s="414"/>
      <c r="O94">
        <f t="shared" si="12"/>
        <v>0</v>
      </c>
      <c r="P94">
        <f t="shared" si="8"/>
        <v>0</v>
      </c>
      <c r="Q94">
        <f t="shared" si="9"/>
        <v>0</v>
      </c>
      <c r="R94">
        <f t="shared" si="10"/>
        <v>0</v>
      </c>
      <c r="S94">
        <f t="shared" si="11"/>
        <v>0</v>
      </c>
    </row>
    <row r="95" spans="1:19" ht="27.95" customHeight="1">
      <c r="A95" s="95">
        <v>90</v>
      </c>
      <c r="B95" s="415"/>
      <c r="C95" s="416"/>
      <c r="D95" s="75"/>
      <c r="E95" s="75"/>
      <c r="F95" s="75"/>
      <c r="G95" s="75"/>
      <c r="H95" s="75"/>
      <c r="I95" s="75"/>
      <c r="J95" s="75"/>
      <c r="K95" s="75"/>
      <c r="L95" s="75"/>
      <c r="M95" s="414"/>
      <c r="N95" s="414"/>
      <c r="O95">
        <f t="shared" si="12"/>
        <v>0</v>
      </c>
      <c r="P95">
        <f t="shared" si="8"/>
        <v>0</v>
      </c>
      <c r="Q95">
        <f t="shared" si="9"/>
        <v>0</v>
      </c>
      <c r="R95">
        <f t="shared" si="10"/>
        <v>0</v>
      </c>
      <c r="S95">
        <f t="shared" si="11"/>
        <v>0</v>
      </c>
    </row>
    <row r="96" spans="1:19" ht="27.95" customHeight="1">
      <c r="A96" s="95">
        <v>91</v>
      </c>
      <c r="B96" s="415"/>
      <c r="C96" s="416"/>
      <c r="D96" s="75"/>
      <c r="E96" s="75"/>
      <c r="F96" s="75"/>
      <c r="G96" s="75"/>
      <c r="H96" s="75"/>
      <c r="I96" s="75"/>
      <c r="J96" s="75"/>
      <c r="K96" s="75"/>
      <c r="L96" s="75"/>
      <c r="M96" s="414"/>
      <c r="N96" s="414"/>
      <c r="O96">
        <f t="shared" si="12"/>
        <v>0</v>
      </c>
      <c r="P96">
        <f t="shared" si="8"/>
        <v>0</v>
      </c>
      <c r="Q96">
        <f t="shared" si="9"/>
        <v>0</v>
      </c>
      <c r="R96">
        <f t="shared" si="10"/>
        <v>0</v>
      </c>
      <c r="S96">
        <f t="shared" si="11"/>
        <v>0</v>
      </c>
    </row>
    <row r="97" spans="1:19" ht="27.95" customHeight="1">
      <c r="A97" s="95">
        <v>92</v>
      </c>
      <c r="B97" s="415"/>
      <c r="C97" s="416"/>
      <c r="D97" s="75"/>
      <c r="E97" s="75"/>
      <c r="F97" s="75"/>
      <c r="G97" s="75"/>
      <c r="H97" s="75"/>
      <c r="I97" s="75"/>
      <c r="J97" s="75"/>
      <c r="K97" s="75"/>
      <c r="L97" s="75"/>
      <c r="M97" s="414"/>
      <c r="N97" s="414"/>
      <c r="O97">
        <f t="shared" si="12"/>
        <v>0</v>
      </c>
      <c r="P97">
        <f t="shared" si="8"/>
        <v>0</v>
      </c>
      <c r="Q97">
        <f t="shared" si="9"/>
        <v>0</v>
      </c>
      <c r="R97">
        <f t="shared" si="10"/>
        <v>0</v>
      </c>
      <c r="S97">
        <f t="shared" si="11"/>
        <v>0</v>
      </c>
    </row>
    <row r="98" spans="1:19" ht="27.95" customHeight="1">
      <c r="A98" s="95">
        <v>93</v>
      </c>
      <c r="B98" s="415"/>
      <c r="C98" s="416"/>
      <c r="D98" s="75"/>
      <c r="E98" s="75"/>
      <c r="F98" s="75"/>
      <c r="G98" s="75"/>
      <c r="H98" s="75"/>
      <c r="I98" s="75"/>
      <c r="J98" s="75"/>
      <c r="K98" s="75"/>
      <c r="L98" s="75"/>
      <c r="M98" s="414"/>
      <c r="N98" s="414"/>
      <c r="O98">
        <f t="shared" si="12"/>
        <v>0</v>
      </c>
      <c r="P98">
        <f t="shared" si="8"/>
        <v>0</v>
      </c>
      <c r="Q98">
        <f t="shared" si="9"/>
        <v>0</v>
      </c>
      <c r="R98">
        <f t="shared" si="10"/>
        <v>0</v>
      </c>
      <c r="S98">
        <f t="shared" si="11"/>
        <v>0</v>
      </c>
    </row>
    <row r="99" spans="1:19" ht="27.95" customHeight="1">
      <c r="A99" s="95">
        <v>94</v>
      </c>
      <c r="B99" s="415"/>
      <c r="C99" s="416"/>
      <c r="D99" s="75"/>
      <c r="E99" s="75"/>
      <c r="F99" s="75"/>
      <c r="G99" s="75"/>
      <c r="H99" s="75"/>
      <c r="I99" s="75"/>
      <c r="J99" s="75"/>
      <c r="K99" s="75"/>
      <c r="L99" s="75"/>
      <c r="M99" s="414"/>
      <c r="N99" s="414"/>
      <c r="O99">
        <f t="shared" si="12"/>
        <v>0</v>
      </c>
      <c r="P99">
        <f t="shared" si="8"/>
        <v>0</v>
      </c>
      <c r="Q99">
        <f t="shared" si="9"/>
        <v>0</v>
      </c>
      <c r="R99">
        <f t="shared" si="10"/>
        <v>0</v>
      </c>
      <c r="S99">
        <f t="shared" si="11"/>
        <v>0</v>
      </c>
    </row>
    <row r="100" spans="1:19" ht="27.95" customHeight="1">
      <c r="A100" s="95">
        <v>95</v>
      </c>
      <c r="B100" s="415"/>
      <c r="C100" s="416"/>
      <c r="D100" s="75"/>
      <c r="E100" s="75"/>
      <c r="F100" s="75"/>
      <c r="G100" s="75"/>
      <c r="H100" s="75"/>
      <c r="I100" s="75"/>
      <c r="J100" s="75"/>
      <c r="K100" s="75"/>
      <c r="L100" s="75"/>
      <c r="M100" s="414"/>
      <c r="N100" s="414"/>
      <c r="O100">
        <f t="shared" si="12"/>
        <v>0</v>
      </c>
      <c r="P100">
        <f t="shared" ref="P100:P163" si="13">IF(D100="小学生",O100,0)</f>
        <v>0</v>
      </c>
      <c r="Q100">
        <f t="shared" ref="Q100:Q163" si="14">IF(D100="中学生",O100,0)</f>
        <v>0</v>
      </c>
      <c r="R100">
        <f t="shared" ref="R100:R163" si="15">IF(D100="高校生",O100,0)</f>
        <v>0</v>
      </c>
      <c r="S100">
        <f t="shared" ref="S100:S163" si="16">IF(D100="学生",O100,0)</f>
        <v>0</v>
      </c>
    </row>
    <row r="101" spans="1:19" ht="27.95" customHeight="1">
      <c r="A101" s="95">
        <v>96</v>
      </c>
      <c r="B101" s="415"/>
      <c r="C101" s="416"/>
      <c r="D101" s="75"/>
      <c r="E101" s="75"/>
      <c r="F101" s="75"/>
      <c r="G101" s="75"/>
      <c r="H101" s="75"/>
      <c r="I101" s="75"/>
      <c r="J101" s="75"/>
      <c r="K101" s="75"/>
      <c r="L101" s="75"/>
      <c r="M101" s="414"/>
      <c r="N101" s="414"/>
      <c r="O101">
        <f t="shared" si="12"/>
        <v>0</v>
      </c>
      <c r="P101">
        <f t="shared" si="13"/>
        <v>0</v>
      </c>
      <c r="Q101">
        <f t="shared" si="14"/>
        <v>0</v>
      </c>
      <c r="R101">
        <f t="shared" si="15"/>
        <v>0</v>
      </c>
      <c r="S101">
        <f t="shared" si="16"/>
        <v>0</v>
      </c>
    </row>
    <row r="102" spans="1:19" ht="27.95" customHeight="1">
      <c r="A102" s="95">
        <v>97</v>
      </c>
      <c r="B102" s="415"/>
      <c r="C102" s="416"/>
      <c r="D102" s="75"/>
      <c r="E102" s="75"/>
      <c r="F102" s="75"/>
      <c r="G102" s="75"/>
      <c r="H102" s="75"/>
      <c r="I102" s="75"/>
      <c r="J102" s="75"/>
      <c r="K102" s="75"/>
      <c r="L102" s="75"/>
      <c r="M102" s="414"/>
      <c r="N102" s="414"/>
      <c r="O102">
        <f t="shared" si="12"/>
        <v>0</v>
      </c>
      <c r="P102">
        <f t="shared" si="13"/>
        <v>0</v>
      </c>
      <c r="Q102">
        <f t="shared" si="14"/>
        <v>0</v>
      </c>
      <c r="R102">
        <f t="shared" si="15"/>
        <v>0</v>
      </c>
      <c r="S102">
        <f t="shared" si="16"/>
        <v>0</v>
      </c>
    </row>
    <row r="103" spans="1:19" ht="27.95" customHeight="1">
      <c r="A103" s="95">
        <v>98</v>
      </c>
      <c r="B103" s="415"/>
      <c r="C103" s="416"/>
      <c r="D103" s="75"/>
      <c r="E103" s="75"/>
      <c r="F103" s="75"/>
      <c r="G103" s="75"/>
      <c r="H103" s="75"/>
      <c r="I103" s="75"/>
      <c r="J103" s="75"/>
      <c r="K103" s="75"/>
      <c r="L103" s="75"/>
      <c r="M103" s="414"/>
      <c r="N103" s="414"/>
      <c r="O103">
        <f t="shared" si="12"/>
        <v>0</v>
      </c>
      <c r="P103">
        <f t="shared" si="13"/>
        <v>0</v>
      </c>
      <c r="Q103">
        <f t="shared" si="14"/>
        <v>0</v>
      </c>
      <c r="R103">
        <f t="shared" si="15"/>
        <v>0</v>
      </c>
      <c r="S103">
        <f t="shared" si="16"/>
        <v>0</v>
      </c>
    </row>
    <row r="104" spans="1:19" ht="27.95" customHeight="1">
      <c r="A104" s="95">
        <v>99</v>
      </c>
      <c r="B104" s="415"/>
      <c r="C104" s="416"/>
      <c r="D104" s="75"/>
      <c r="E104" s="75"/>
      <c r="F104" s="75"/>
      <c r="G104" s="75"/>
      <c r="H104" s="75"/>
      <c r="I104" s="75"/>
      <c r="J104" s="75"/>
      <c r="K104" s="75"/>
      <c r="L104" s="75"/>
      <c r="M104" s="414"/>
      <c r="N104" s="414"/>
      <c r="O104">
        <f t="shared" si="12"/>
        <v>0</v>
      </c>
      <c r="P104">
        <f t="shared" si="13"/>
        <v>0</v>
      </c>
      <c r="Q104">
        <f t="shared" si="14"/>
        <v>0</v>
      </c>
      <c r="R104">
        <f t="shared" si="15"/>
        <v>0</v>
      </c>
      <c r="S104">
        <f t="shared" si="16"/>
        <v>0</v>
      </c>
    </row>
    <row r="105" spans="1:19" ht="27.95" customHeight="1">
      <c r="A105" s="95">
        <v>100</v>
      </c>
      <c r="B105" s="415"/>
      <c r="C105" s="416"/>
      <c r="D105" s="75"/>
      <c r="E105" s="75"/>
      <c r="F105" s="75"/>
      <c r="G105" s="75"/>
      <c r="H105" s="75"/>
      <c r="I105" s="75"/>
      <c r="J105" s="75"/>
      <c r="K105" s="75"/>
      <c r="L105" s="75"/>
      <c r="M105" s="414"/>
      <c r="N105" s="414"/>
      <c r="O105">
        <f t="shared" si="12"/>
        <v>0</v>
      </c>
      <c r="P105">
        <f t="shared" si="13"/>
        <v>0</v>
      </c>
      <c r="Q105">
        <f t="shared" si="14"/>
        <v>0</v>
      </c>
      <c r="R105">
        <f t="shared" si="15"/>
        <v>0</v>
      </c>
      <c r="S105">
        <f t="shared" si="16"/>
        <v>0</v>
      </c>
    </row>
    <row r="106" spans="1:19" ht="27.95" customHeight="1">
      <c r="A106" s="95">
        <v>101</v>
      </c>
      <c r="B106" s="415"/>
      <c r="C106" s="416"/>
      <c r="D106" s="75"/>
      <c r="E106" s="75"/>
      <c r="F106" s="75"/>
      <c r="G106" s="75"/>
      <c r="H106" s="75"/>
      <c r="I106" s="75"/>
      <c r="J106" s="75"/>
      <c r="K106" s="75"/>
      <c r="L106" s="75"/>
      <c r="M106" s="414"/>
      <c r="N106" s="414"/>
      <c r="O106">
        <f t="shared" si="12"/>
        <v>0</v>
      </c>
      <c r="P106">
        <f t="shared" si="13"/>
        <v>0</v>
      </c>
      <c r="Q106">
        <f t="shared" si="14"/>
        <v>0</v>
      </c>
      <c r="R106">
        <f t="shared" si="15"/>
        <v>0</v>
      </c>
      <c r="S106">
        <f t="shared" si="16"/>
        <v>0</v>
      </c>
    </row>
    <row r="107" spans="1:19" ht="27.95" customHeight="1">
      <c r="A107" s="95">
        <v>102</v>
      </c>
      <c r="B107" s="415"/>
      <c r="C107" s="416"/>
      <c r="D107" s="75"/>
      <c r="E107" s="75"/>
      <c r="F107" s="75"/>
      <c r="G107" s="75"/>
      <c r="H107" s="75"/>
      <c r="I107" s="75"/>
      <c r="J107" s="75"/>
      <c r="K107" s="75"/>
      <c r="L107" s="75"/>
      <c r="M107" s="414"/>
      <c r="N107" s="414"/>
      <c r="O107">
        <f t="shared" si="12"/>
        <v>0</v>
      </c>
      <c r="P107">
        <f t="shared" si="13"/>
        <v>0</v>
      </c>
      <c r="Q107">
        <f t="shared" si="14"/>
        <v>0</v>
      </c>
      <c r="R107">
        <f t="shared" si="15"/>
        <v>0</v>
      </c>
      <c r="S107">
        <f t="shared" si="16"/>
        <v>0</v>
      </c>
    </row>
    <row r="108" spans="1:19" ht="27.95" customHeight="1">
      <c r="A108" s="95">
        <v>103</v>
      </c>
      <c r="B108" s="415"/>
      <c r="C108" s="416"/>
      <c r="D108" s="75"/>
      <c r="E108" s="75"/>
      <c r="F108" s="75"/>
      <c r="G108" s="75"/>
      <c r="H108" s="75"/>
      <c r="I108" s="75"/>
      <c r="J108" s="75"/>
      <c r="K108" s="75"/>
      <c r="L108" s="75"/>
      <c r="M108" s="414"/>
      <c r="N108" s="414"/>
      <c r="O108">
        <f t="shared" si="12"/>
        <v>0</v>
      </c>
      <c r="P108">
        <f t="shared" si="13"/>
        <v>0</v>
      </c>
      <c r="Q108">
        <f t="shared" si="14"/>
        <v>0</v>
      </c>
      <c r="R108">
        <f t="shared" si="15"/>
        <v>0</v>
      </c>
      <c r="S108">
        <f t="shared" si="16"/>
        <v>0</v>
      </c>
    </row>
    <row r="109" spans="1:19" ht="27.95" customHeight="1">
      <c r="A109" s="95">
        <v>104</v>
      </c>
      <c r="B109" s="415"/>
      <c r="C109" s="416"/>
      <c r="D109" s="75"/>
      <c r="E109" s="75"/>
      <c r="F109" s="75"/>
      <c r="G109" s="75"/>
      <c r="H109" s="75"/>
      <c r="I109" s="75"/>
      <c r="J109" s="75"/>
      <c r="K109" s="75"/>
      <c r="L109" s="75"/>
      <c r="M109" s="414"/>
      <c r="N109" s="414"/>
      <c r="O109">
        <f t="shared" si="12"/>
        <v>0</v>
      </c>
      <c r="P109">
        <f t="shared" si="13"/>
        <v>0</v>
      </c>
      <c r="Q109">
        <f t="shared" si="14"/>
        <v>0</v>
      </c>
      <c r="R109">
        <f t="shared" si="15"/>
        <v>0</v>
      </c>
      <c r="S109">
        <f t="shared" si="16"/>
        <v>0</v>
      </c>
    </row>
    <row r="110" spans="1:19" ht="27.95" customHeight="1">
      <c r="A110" s="95">
        <v>105</v>
      </c>
      <c r="B110" s="415"/>
      <c r="C110" s="416"/>
      <c r="D110" s="75"/>
      <c r="E110" s="75"/>
      <c r="F110" s="75"/>
      <c r="G110" s="75"/>
      <c r="H110" s="75"/>
      <c r="I110" s="75"/>
      <c r="J110" s="75"/>
      <c r="K110" s="75"/>
      <c r="L110" s="75"/>
      <c r="M110" s="414"/>
      <c r="N110" s="414"/>
      <c r="O110">
        <f t="shared" si="12"/>
        <v>0</v>
      </c>
      <c r="P110">
        <f t="shared" si="13"/>
        <v>0</v>
      </c>
      <c r="Q110">
        <f t="shared" si="14"/>
        <v>0</v>
      </c>
      <c r="R110">
        <f t="shared" si="15"/>
        <v>0</v>
      </c>
      <c r="S110">
        <f t="shared" si="16"/>
        <v>0</v>
      </c>
    </row>
    <row r="111" spans="1:19" ht="27.95" customHeight="1">
      <c r="A111" s="95">
        <v>106</v>
      </c>
      <c r="B111" s="415"/>
      <c r="C111" s="416"/>
      <c r="D111" s="75"/>
      <c r="E111" s="75"/>
      <c r="F111" s="75"/>
      <c r="G111" s="75"/>
      <c r="H111" s="75"/>
      <c r="I111" s="75"/>
      <c r="J111" s="75"/>
      <c r="K111" s="75"/>
      <c r="L111" s="75"/>
      <c r="M111" s="414"/>
      <c r="N111" s="414"/>
      <c r="O111">
        <f t="shared" si="12"/>
        <v>0</v>
      </c>
      <c r="P111">
        <f t="shared" si="13"/>
        <v>0</v>
      </c>
      <c r="Q111">
        <f t="shared" si="14"/>
        <v>0</v>
      </c>
      <c r="R111">
        <f t="shared" si="15"/>
        <v>0</v>
      </c>
      <c r="S111">
        <f t="shared" si="16"/>
        <v>0</v>
      </c>
    </row>
    <row r="112" spans="1:19" ht="27.95" customHeight="1">
      <c r="A112" s="95">
        <v>107</v>
      </c>
      <c r="B112" s="415"/>
      <c r="C112" s="416"/>
      <c r="D112" s="75"/>
      <c r="E112" s="75"/>
      <c r="F112" s="75"/>
      <c r="G112" s="75"/>
      <c r="H112" s="75"/>
      <c r="I112" s="75"/>
      <c r="J112" s="75"/>
      <c r="K112" s="75"/>
      <c r="L112" s="75"/>
      <c r="M112" s="414"/>
      <c r="N112" s="414"/>
      <c r="O112">
        <f t="shared" si="12"/>
        <v>0</v>
      </c>
      <c r="P112">
        <f t="shared" si="13"/>
        <v>0</v>
      </c>
      <c r="Q112">
        <f t="shared" si="14"/>
        <v>0</v>
      </c>
      <c r="R112">
        <f t="shared" si="15"/>
        <v>0</v>
      </c>
      <c r="S112">
        <f t="shared" si="16"/>
        <v>0</v>
      </c>
    </row>
    <row r="113" spans="1:19" ht="27.95" customHeight="1">
      <c r="A113" s="95">
        <v>108</v>
      </c>
      <c r="B113" s="415"/>
      <c r="C113" s="416"/>
      <c r="D113" s="75"/>
      <c r="E113" s="75"/>
      <c r="F113" s="75"/>
      <c r="G113" s="75"/>
      <c r="H113" s="75"/>
      <c r="I113" s="75"/>
      <c r="J113" s="75"/>
      <c r="K113" s="75"/>
      <c r="L113" s="75"/>
      <c r="M113" s="414"/>
      <c r="N113" s="414"/>
      <c r="O113">
        <f t="shared" si="12"/>
        <v>0</v>
      </c>
      <c r="P113">
        <f t="shared" si="13"/>
        <v>0</v>
      </c>
      <c r="Q113">
        <f t="shared" si="14"/>
        <v>0</v>
      </c>
      <c r="R113">
        <f t="shared" si="15"/>
        <v>0</v>
      </c>
      <c r="S113">
        <f t="shared" si="16"/>
        <v>0</v>
      </c>
    </row>
    <row r="114" spans="1:19" ht="27.95" customHeight="1">
      <c r="A114" s="95">
        <v>109</v>
      </c>
      <c r="B114" s="415"/>
      <c r="C114" s="416"/>
      <c r="D114" s="75"/>
      <c r="E114" s="75"/>
      <c r="F114" s="75"/>
      <c r="G114" s="75"/>
      <c r="H114" s="75"/>
      <c r="I114" s="75"/>
      <c r="J114" s="75"/>
      <c r="K114" s="75"/>
      <c r="L114" s="75"/>
      <c r="M114" s="414"/>
      <c r="N114" s="414"/>
      <c r="O114">
        <f t="shared" si="12"/>
        <v>0</v>
      </c>
      <c r="P114">
        <f t="shared" si="13"/>
        <v>0</v>
      </c>
      <c r="Q114">
        <f t="shared" si="14"/>
        <v>0</v>
      </c>
      <c r="R114">
        <f t="shared" si="15"/>
        <v>0</v>
      </c>
      <c r="S114">
        <f t="shared" si="16"/>
        <v>0</v>
      </c>
    </row>
    <row r="115" spans="1:19" ht="27.95" customHeight="1">
      <c r="A115" s="95">
        <v>110</v>
      </c>
      <c r="B115" s="415"/>
      <c r="C115" s="416"/>
      <c r="D115" s="75"/>
      <c r="E115" s="75"/>
      <c r="F115" s="75"/>
      <c r="G115" s="75"/>
      <c r="H115" s="75"/>
      <c r="I115" s="75"/>
      <c r="J115" s="75"/>
      <c r="K115" s="75"/>
      <c r="L115" s="75"/>
      <c r="M115" s="414"/>
      <c r="N115" s="414"/>
      <c r="O115">
        <f t="shared" si="12"/>
        <v>0</v>
      </c>
      <c r="P115">
        <f t="shared" si="13"/>
        <v>0</v>
      </c>
      <c r="Q115">
        <f t="shared" si="14"/>
        <v>0</v>
      </c>
      <c r="R115">
        <f t="shared" si="15"/>
        <v>0</v>
      </c>
      <c r="S115">
        <f t="shared" si="16"/>
        <v>0</v>
      </c>
    </row>
    <row r="116" spans="1:19" ht="27.95" customHeight="1">
      <c r="A116" s="95">
        <v>111</v>
      </c>
      <c r="B116" s="415"/>
      <c r="C116" s="416"/>
      <c r="D116" s="75"/>
      <c r="E116" s="75"/>
      <c r="F116" s="75"/>
      <c r="G116" s="75"/>
      <c r="H116" s="75"/>
      <c r="I116" s="75"/>
      <c r="J116" s="75"/>
      <c r="K116" s="75"/>
      <c r="L116" s="75"/>
      <c r="M116" s="414"/>
      <c r="N116" s="414"/>
      <c r="O116">
        <f t="shared" si="12"/>
        <v>0</v>
      </c>
      <c r="P116">
        <f t="shared" si="13"/>
        <v>0</v>
      </c>
      <c r="Q116">
        <f t="shared" si="14"/>
        <v>0</v>
      </c>
      <c r="R116">
        <f t="shared" si="15"/>
        <v>0</v>
      </c>
      <c r="S116">
        <f t="shared" si="16"/>
        <v>0</v>
      </c>
    </row>
    <row r="117" spans="1:19" ht="27.95" customHeight="1">
      <c r="A117" s="95">
        <v>112</v>
      </c>
      <c r="B117" s="415"/>
      <c r="C117" s="416"/>
      <c r="D117" s="75"/>
      <c r="E117" s="75"/>
      <c r="F117" s="75"/>
      <c r="G117" s="75"/>
      <c r="H117" s="75"/>
      <c r="I117" s="75"/>
      <c r="J117" s="75"/>
      <c r="K117" s="75"/>
      <c r="L117" s="75"/>
      <c r="M117" s="414"/>
      <c r="N117" s="414"/>
      <c r="O117">
        <f t="shared" si="12"/>
        <v>0</v>
      </c>
      <c r="P117">
        <f t="shared" si="13"/>
        <v>0</v>
      </c>
      <c r="Q117">
        <f t="shared" si="14"/>
        <v>0</v>
      </c>
      <c r="R117">
        <f t="shared" si="15"/>
        <v>0</v>
      </c>
      <c r="S117">
        <f t="shared" si="16"/>
        <v>0</v>
      </c>
    </row>
    <row r="118" spans="1:19" ht="27.95" customHeight="1">
      <c r="A118" s="95">
        <v>113</v>
      </c>
      <c r="B118" s="415"/>
      <c r="C118" s="416"/>
      <c r="D118" s="75"/>
      <c r="E118" s="75"/>
      <c r="F118" s="75"/>
      <c r="G118" s="75"/>
      <c r="H118" s="75"/>
      <c r="I118" s="75"/>
      <c r="J118" s="75"/>
      <c r="K118" s="75"/>
      <c r="L118" s="75"/>
      <c r="M118" s="414"/>
      <c r="N118" s="414"/>
      <c r="O118">
        <f t="shared" si="12"/>
        <v>0</v>
      </c>
      <c r="P118">
        <f t="shared" si="13"/>
        <v>0</v>
      </c>
      <c r="Q118">
        <f t="shared" si="14"/>
        <v>0</v>
      </c>
      <c r="R118">
        <f t="shared" si="15"/>
        <v>0</v>
      </c>
      <c r="S118">
        <f t="shared" si="16"/>
        <v>0</v>
      </c>
    </row>
    <row r="119" spans="1:19" ht="27.95" customHeight="1">
      <c r="A119" s="95">
        <v>114</v>
      </c>
      <c r="B119" s="415"/>
      <c r="C119" s="416"/>
      <c r="D119" s="75"/>
      <c r="E119" s="75"/>
      <c r="F119" s="75"/>
      <c r="G119" s="75"/>
      <c r="H119" s="75"/>
      <c r="I119" s="75"/>
      <c r="J119" s="75"/>
      <c r="K119" s="75"/>
      <c r="L119" s="75"/>
      <c r="M119" s="414"/>
      <c r="N119" s="414"/>
      <c r="O119">
        <f t="shared" si="12"/>
        <v>0</v>
      </c>
      <c r="P119">
        <f t="shared" si="13"/>
        <v>0</v>
      </c>
      <c r="Q119">
        <f t="shared" si="14"/>
        <v>0</v>
      </c>
      <c r="R119">
        <f t="shared" si="15"/>
        <v>0</v>
      </c>
      <c r="S119">
        <f t="shared" si="16"/>
        <v>0</v>
      </c>
    </row>
    <row r="120" spans="1:19" ht="27.95" customHeight="1">
      <c r="A120" s="95">
        <v>115</v>
      </c>
      <c r="B120" s="415"/>
      <c r="C120" s="416"/>
      <c r="D120" s="75"/>
      <c r="E120" s="75"/>
      <c r="F120" s="75"/>
      <c r="G120" s="75"/>
      <c r="H120" s="75"/>
      <c r="I120" s="75"/>
      <c r="J120" s="75"/>
      <c r="K120" s="75"/>
      <c r="L120" s="75"/>
      <c r="M120" s="414"/>
      <c r="N120" s="414"/>
      <c r="O120">
        <f t="shared" si="12"/>
        <v>0</v>
      </c>
      <c r="P120">
        <f t="shared" si="13"/>
        <v>0</v>
      </c>
      <c r="Q120">
        <f t="shared" si="14"/>
        <v>0</v>
      </c>
      <c r="R120">
        <f t="shared" si="15"/>
        <v>0</v>
      </c>
      <c r="S120">
        <f t="shared" si="16"/>
        <v>0</v>
      </c>
    </row>
    <row r="121" spans="1:19" ht="27.95" customHeight="1">
      <c r="A121" s="95">
        <v>116</v>
      </c>
      <c r="B121" s="415"/>
      <c r="C121" s="416"/>
      <c r="D121" s="75"/>
      <c r="E121" s="75"/>
      <c r="F121" s="75"/>
      <c r="G121" s="75"/>
      <c r="H121" s="75"/>
      <c r="I121" s="75"/>
      <c r="J121" s="75"/>
      <c r="K121" s="75"/>
      <c r="L121" s="75"/>
      <c r="M121" s="414"/>
      <c r="N121" s="414"/>
      <c r="O121">
        <f t="shared" si="12"/>
        <v>0</v>
      </c>
      <c r="P121">
        <f t="shared" si="13"/>
        <v>0</v>
      </c>
      <c r="Q121">
        <f t="shared" si="14"/>
        <v>0</v>
      </c>
      <c r="R121">
        <f t="shared" si="15"/>
        <v>0</v>
      </c>
      <c r="S121">
        <f t="shared" si="16"/>
        <v>0</v>
      </c>
    </row>
    <row r="122" spans="1:19" ht="27.95" customHeight="1">
      <c r="A122" s="95">
        <v>117</v>
      </c>
      <c r="B122" s="415"/>
      <c r="C122" s="416"/>
      <c r="D122" s="75"/>
      <c r="E122" s="75"/>
      <c r="F122" s="75"/>
      <c r="G122" s="75"/>
      <c r="H122" s="75"/>
      <c r="I122" s="75"/>
      <c r="J122" s="75"/>
      <c r="K122" s="75"/>
      <c r="L122" s="75"/>
      <c r="M122" s="414"/>
      <c r="N122" s="414"/>
      <c r="O122">
        <f t="shared" si="12"/>
        <v>0</v>
      </c>
      <c r="P122">
        <f t="shared" si="13"/>
        <v>0</v>
      </c>
      <c r="Q122">
        <f t="shared" si="14"/>
        <v>0</v>
      </c>
      <c r="R122">
        <f t="shared" si="15"/>
        <v>0</v>
      </c>
      <c r="S122">
        <f t="shared" si="16"/>
        <v>0</v>
      </c>
    </row>
    <row r="123" spans="1:19" ht="27.95" customHeight="1">
      <c r="A123" s="95">
        <v>118</v>
      </c>
      <c r="B123" s="415"/>
      <c r="C123" s="416"/>
      <c r="D123" s="75"/>
      <c r="E123" s="75"/>
      <c r="F123" s="75"/>
      <c r="G123" s="75"/>
      <c r="H123" s="75"/>
      <c r="I123" s="75"/>
      <c r="J123" s="75"/>
      <c r="K123" s="75"/>
      <c r="L123" s="75"/>
      <c r="M123" s="414"/>
      <c r="N123" s="414"/>
      <c r="O123">
        <f t="shared" si="12"/>
        <v>0</v>
      </c>
      <c r="P123">
        <f t="shared" si="13"/>
        <v>0</v>
      </c>
      <c r="Q123">
        <f t="shared" si="14"/>
        <v>0</v>
      </c>
      <c r="R123">
        <f t="shared" si="15"/>
        <v>0</v>
      </c>
      <c r="S123">
        <f t="shared" si="16"/>
        <v>0</v>
      </c>
    </row>
    <row r="124" spans="1:19" ht="27.95" customHeight="1">
      <c r="A124" s="95">
        <v>119</v>
      </c>
      <c r="B124" s="415"/>
      <c r="C124" s="416"/>
      <c r="D124" s="75"/>
      <c r="E124" s="75"/>
      <c r="F124" s="75"/>
      <c r="G124" s="75"/>
      <c r="H124" s="75"/>
      <c r="I124" s="75"/>
      <c r="J124" s="75"/>
      <c r="K124" s="75"/>
      <c r="L124" s="75"/>
      <c r="M124" s="414"/>
      <c r="N124" s="414"/>
      <c r="O124">
        <f t="shared" si="12"/>
        <v>0</v>
      </c>
      <c r="P124">
        <f t="shared" si="13"/>
        <v>0</v>
      </c>
      <c r="Q124">
        <f t="shared" si="14"/>
        <v>0</v>
      </c>
      <c r="R124">
        <f t="shared" si="15"/>
        <v>0</v>
      </c>
      <c r="S124">
        <f t="shared" si="16"/>
        <v>0</v>
      </c>
    </row>
    <row r="125" spans="1:19" ht="27.95" customHeight="1">
      <c r="A125" s="95">
        <v>120</v>
      </c>
      <c r="B125" s="415"/>
      <c r="C125" s="416"/>
      <c r="D125" s="75"/>
      <c r="E125" s="75"/>
      <c r="F125" s="75"/>
      <c r="G125" s="75"/>
      <c r="H125" s="75"/>
      <c r="I125" s="75"/>
      <c r="J125" s="75"/>
      <c r="K125" s="75"/>
      <c r="L125" s="75"/>
      <c r="M125" s="414"/>
      <c r="N125" s="414"/>
      <c r="O125">
        <f t="shared" si="12"/>
        <v>0</v>
      </c>
      <c r="P125">
        <f t="shared" si="13"/>
        <v>0</v>
      </c>
      <c r="Q125">
        <f t="shared" si="14"/>
        <v>0</v>
      </c>
      <c r="R125">
        <f t="shared" si="15"/>
        <v>0</v>
      </c>
      <c r="S125">
        <f t="shared" si="16"/>
        <v>0</v>
      </c>
    </row>
    <row r="126" spans="1:19" ht="27.95" customHeight="1">
      <c r="A126" s="95">
        <v>121</v>
      </c>
      <c r="B126" s="415"/>
      <c r="C126" s="416"/>
      <c r="D126" s="75"/>
      <c r="E126" s="75"/>
      <c r="F126" s="75"/>
      <c r="G126" s="75"/>
      <c r="H126" s="75"/>
      <c r="I126" s="75"/>
      <c r="J126" s="75"/>
      <c r="K126" s="75"/>
      <c r="L126" s="75"/>
      <c r="M126" s="414"/>
      <c r="N126" s="414"/>
      <c r="O126">
        <f t="shared" si="12"/>
        <v>0</v>
      </c>
      <c r="P126">
        <f t="shared" si="13"/>
        <v>0</v>
      </c>
      <c r="Q126">
        <f t="shared" si="14"/>
        <v>0</v>
      </c>
      <c r="R126">
        <f t="shared" si="15"/>
        <v>0</v>
      </c>
      <c r="S126">
        <f t="shared" si="16"/>
        <v>0</v>
      </c>
    </row>
    <row r="127" spans="1:19" ht="27.95" customHeight="1">
      <c r="A127" s="95">
        <v>122</v>
      </c>
      <c r="B127" s="415"/>
      <c r="C127" s="416"/>
      <c r="D127" s="75"/>
      <c r="E127" s="75"/>
      <c r="F127" s="75"/>
      <c r="G127" s="75"/>
      <c r="H127" s="75"/>
      <c r="I127" s="75"/>
      <c r="J127" s="75"/>
      <c r="K127" s="75"/>
      <c r="L127" s="75"/>
      <c r="M127" s="414"/>
      <c r="N127" s="414"/>
      <c r="O127">
        <f t="shared" si="12"/>
        <v>0</v>
      </c>
      <c r="P127">
        <f t="shared" si="13"/>
        <v>0</v>
      </c>
      <c r="Q127">
        <f t="shared" si="14"/>
        <v>0</v>
      </c>
      <c r="R127">
        <f t="shared" si="15"/>
        <v>0</v>
      </c>
      <c r="S127">
        <f t="shared" si="16"/>
        <v>0</v>
      </c>
    </row>
    <row r="128" spans="1:19" ht="27.95" customHeight="1">
      <c r="A128" s="95">
        <v>123</v>
      </c>
      <c r="B128" s="415"/>
      <c r="C128" s="416"/>
      <c r="D128" s="75"/>
      <c r="E128" s="75"/>
      <c r="F128" s="75"/>
      <c r="G128" s="75"/>
      <c r="H128" s="75"/>
      <c r="I128" s="75"/>
      <c r="J128" s="75"/>
      <c r="K128" s="75"/>
      <c r="L128" s="75"/>
      <c r="M128" s="414"/>
      <c r="N128" s="414"/>
      <c r="O128">
        <f t="shared" si="12"/>
        <v>0</v>
      </c>
      <c r="P128">
        <f t="shared" si="13"/>
        <v>0</v>
      </c>
      <c r="Q128">
        <f t="shared" si="14"/>
        <v>0</v>
      </c>
      <c r="R128">
        <f t="shared" si="15"/>
        <v>0</v>
      </c>
      <c r="S128">
        <f t="shared" si="16"/>
        <v>0</v>
      </c>
    </row>
    <row r="129" spans="1:19" ht="27.95" customHeight="1">
      <c r="A129" s="95">
        <v>124</v>
      </c>
      <c r="B129" s="415"/>
      <c r="C129" s="416"/>
      <c r="D129" s="75"/>
      <c r="E129" s="75"/>
      <c r="F129" s="75"/>
      <c r="G129" s="75"/>
      <c r="H129" s="75"/>
      <c r="I129" s="75"/>
      <c r="J129" s="75"/>
      <c r="K129" s="75"/>
      <c r="L129" s="75"/>
      <c r="M129" s="414"/>
      <c r="N129" s="414"/>
      <c r="O129">
        <f t="shared" si="12"/>
        <v>0</v>
      </c>
      <c r="P129">
        <f t="shared" si="13"/>
        <v>0</v>
      </c>
      <c r="Q129">
        <f t="shared" si="14"/>
        <v>0</v>
      </c>
      <c r="R129">
        <f t="shared" si="15"/>
        <v>0</v>
      </c>
      <c r="S129">
        <f t="shared" si="16"/>
        <v>0</v>
      </c>
    </row>
    <row r="130" spans="1:19" ht="27.95" customHeight="1">
      <c r="A130" s="95">
        <v>125</v>
      </c>
      <c r="B130" s="415"/>
      <c r="C130" s="416"/>
      <c r="D130" s="75"/>
      <c r="E130" s="75"/>
      <c r="F130" s="75"/>
      <c r="G130" s="75"/>
      <c r="H130" s="75"/>
      <c r="I130" s="75"/>
      <c r="J130" s="75"/>
      <c r="K130" s="75"/>
      <c r="L130" s="75"/>
      <c r="M130" s="414"/>
      <c r="N130" s="414"/>
      <c r="O130">
        <f t="shared" si="12"/>
        <v>0</v>
      </c>
      <c r="P130">
        <f t="shared" si="13"/>
        <v>0</v>
      </c>
      <c r="Q130">
        <f t="shared" si="14"/>
        <v>0</v>
      </c>
      <c r="R130">
        <f t="shared" si="15"/>
        <v>0</v>
      </c>
      <c r="S130">
        <f t="shared" si="16"/>
        <v>0</v>
      </c>
    </row>
    <row r="131" spans="1:19" ht="27.95" customHeight="1">
      <c r="A131" s="95">
        <v>126</v>
      </c>
      <c r="B131" s="415"/>
      <c r="C131" s="416"/>
      <c r="D131" s="75"/>
      <c r="E131" s="75"/>
      <c r="F131" s="75"/>
      <c r="G131" s="75"/>
      <c r="H131" s="75"/>
      <c r="I131" s="75"/>
      <c r="J131" s="75"/>
      <c r="K131" s="75"/>
      <c r="L131" s="75"/>
      <c r="M131" s="414"/>
      <c r="N131" s="414"/>
      <c r="O131">
        <f t="shared" si="12"/>
        <v>0</v>
      </c>
      <c r="P131">
        <f t="shared" si="13"/>
        <v>0</v>
      </c>
      <c r="Q131">
        <f t="shared" si="14"/>
        <v>0</v>
      </c>
      <c r="R131">
        <f t="shared" si="15"/>
        <v>0</v>
      </c>
      <c r="S131">
        <f t="shared" si="16"/>
        <v>0</v>
      </c>
    </row>
    <row r="132" spans="1:19" ht="27.95" customHeight="1">
      <c r="A132" s="95">
        <v>127</v>
      </c>
      <c r="B132" s="415"/>
      <c r="C132" s="416"/>
      <c r="D132" s="75"/>
      <c r="E132" s="75"/>
      <c r="F132" s="75"/>
      <c r="G132" s="75"/>
      <c r="H132" s="75"/>
      <c r="I132" s="75"/>
      <c r="J132" s="75"/>
      <c r="K132" s="75"/>
      <c r="L132" s="75"/>
      <c r="M132" s="414"/>
      <c r="N132" s="414"/>
      <c r="O132">
        <f t="shared" si="12"/>
        <v>0</v>
      </c>
      <c r="P132">
        <f t="shared" si="13"/>
        <v>0</v>
      </c>
      <c r="Q132">
        <f t="shared" si="14"/>
        <v>0</v>
      </c>
      <c r="R132">
        <f t="shared" si="15"/>
        <v>0</v>
      </c>
      <c r="S132">
        <f t="shared" si="16"/>
        <v>0</v>
      </c>
    </row>
    <row r="133" spans="1:19" ht="27.95" customHeight="1">
      <c r="A133" s="95">
        <v>128</v>
      </c>
      <c r="B133" s="415"/>
      <c r="C133" s="416"/>
      <c r="D133" s="75"/>
      <c r="E133" s="75"/>
      <c r="F133" s="75"/>
      <c r="G133" s="75"/>
      <c r="H133" s="75"/>
      <c r="I133" s="75"/>
      <c r="J133" s="75"/>
      <c r="K133" s="75"/>
      <c r="L133" s="75"/>
      <c r="M133" s="414"/>
      <c r="N133" s="414"/>
      <c r="O133">
        <f t="shared" si="12"/>
        <v>0</v>
      </c>
      <c r="P133">
        <f t="shared" si="13"/>
        <v>0</v>
      </c>
      <c r="Q133">
        <f t="shared" si="14"/>
        <v>0</v>
      </c>
      <c r="R133">
        <f t="shared" si="15"/>
        <v>0</v>
      </c>
      <c r="S133">
        <f t="shared" si="16"/>
        <v>0</v>
      </c>
    </row>
    <row r="134" spans="1:19" ht="27.95" customHeight="1">
      <c r="A134" s="95">
        <v>129</v>
      </c>
      <c r="B134" s="415"/>
      <c r="C134" s="416"/>
      <c r="D134" s="75"/>
      <c r="E134" s="75"/>
      <c r="F134" s="75"/>
      <c r="G134" s="75"/>
      <c r="H134" s="75"/>
      <c r="I134" s="75"/>
      <c r="J134" s="75"/>
      <c r="K134" s="75"/>
      <c r="L134" s="75"/>
      <c r="M134" s="414"/>
      <c r="N134" s="414"/>
      <c r="O134">
        <f t="shared" ref="O134:O197" si="17">COUNTIF(G134:L134,"〇")</f>
        <v>0</v>
      </c>
      <c r="P134">
        <f t="shared" si="13"/>
        <v>0</v>
      </c>
      <c r="Q134">
        <f t="shared" si="14"/>
        <v>0</v>
      </c>
      <c r="R134">
        <f t="shared" si="15"/>
        <v>0</v>
      </c>
      <c r="S134">
        <f t="shared" si="16"/>
        <v>0</v>
      </c>
    </row>
    <row r="135" spans="1:19" ht="27.95" customHeight="1">
      <c r="A135" s="95">
        <v>130</v>
      </c>
      <c r="B135" s="415"/>
      <c r="C135" s="416"/>
      <c r="D135" s="75"/>
      <c r="E135" s="75"/>
      <c r="F135" s="75"/>
      <c r="G135" s="75"/>
      <c r="H135" s="75"/>
      <c r="I135" s="75"/>
      <c r="J135" s="75"/>
      <c r="K135" s="75"/>
      <c r="L135" s="75"/>
      <c r="M135" s="414"/>
      <c r="N135" s="414"/>
      <c r="O135">
        <f t="shared" si="17"/>
        <v>0</v>
      </c>
      <c r="P135">
        <f t="shared" si="13"/>
        <v>0</v>
      </c>
      <c r="Q135">
        <f t="shared" si="14"/>
        <v>0</v>
      </c>
      <c r="R135">
        <f t="shared" si="15"/>
        <v>0</v>
      </c>
      <c r="S135">
        <f t="shared" si="16"/>
        <v>0</v>
      </c>
    </row>
    <row r="136" spans="1:19" ht="27.95" customHeight="1">
      <c r="A136" s="95">
        <v>131</v>
      </c>
      <c r="B136" s="415"/>
      <c r="C136" s="416"/>
      <c r="D136" s="75"/>
      <c r="E136" s="75"/>
      <c r="F136" s="75"/>
      <c r="G136" s="75"/>
      <c r="H136" s="75"/>
      <c r="I136" s="75"/>
      <c r="J136" s="75"/>
      <c r="K136" s="75"/>
      <c r="L136" s="75"/>
      <c r="M136" s="414"/>
      <c r="N136" s="414"/>
      <c r="O136">
        <f t="shared" si="17"/>
        <v>0</v>
      </c>
      <c r="P136">
        <f t="shared" si="13"/>
        <v>0</v>
      </c>
      <c r="Q136">
        <f t="shared" si="14"/>
        <v>0</v>
      </c>
      <c r="R136">
        <f t="shared" si="15"/>
        <v>0</v>
      </c>
      <c r="S136">
        <f t="shared" si="16"/>
        <v>0</v>
      </c>
    </row>
    <row r="137" spans="1:19" ht="27.95" customHeight="1">
      <c r="A137" s="95">
        <v>132</v>
      </c>
      <c r="B137" s="415"/>
      <c r="C137" s="416"/>
      <c r="D137" s="75"/>
      <c r="E137" s="75"/>
      <c r="F137" s="75"/>
      <c r="G137" s="75"/>
      <c r="H137" s="75"/>
      <c r="I137" s="75"/>
      <c r="J137" s="75"/>
      <c r="K137" s="75"/>
      <c r="L137" s="75"/>
      <c r="M137" s="414"/>
      <c r="N137" s="414"/>
      <c r="O137">
        <f t="shared" si="17"/>
        <v>0</v>
      </c>
      <c r="P137">
        <f t="shared" si="13"/>
        <v>0</v>
      </c>
      <c r="Q137">
        <f t="shared" si="14"/>
        <v>0</v>
      </c>
      <c r="R137">
        <f t="shared" si="15"/>
        <v>0</v>
      </c>
      <c r="S137">
        <f t="shared" si="16"/>
        <v>0</v>
      </c>
    </row>
    <row r="138" spans="1:19" ht="27.95" customHeight="1">
      <c r="A138" s="95">
        <v>133</v>
      </c>
      <c r="B138" s="415"/>
      <c r="C138" s="416"/>
      <c r="D138" s="75"/>
      <c r="E138" s="75"/>
      <c r="F138" s="75"/>
      <c r="G138" s="75"/>
      <c r="H138" s="75"/>
      <c r="I138" s="75"/>
      <c r="J138" s="75"/>
      <c r="K138" s="75"/>
      <c r="L138" s="75"/>
      <c r="M138" s="414"/>
      <c r="N138" s="414"/>
      <c r="O138">
        <f t="shared" si="17"/>
        <v>0</v>
      </c>
      <c r="P138">
        <f t="shared" si="13"/>
        <v>0</v>
      </c>
      <c r="Q138">
        <f t="shared" si="14"/>
        <v>0</v>
      </c>
      <c r="R138">
        <f t="shared" si="15"/>
        <v>0</v>
      </c>
      <c r="S138">
        <f t="shared" si="16"/>
        <v>0</v>
      </c>
    </row>
    <row r="139" spans="1:19" ht="27.95" customHeight="1">
      <c r="A139" s="95">
        <v>134</v>
      </c>
      <c r="B139" s="415"/>
      <c r="C139" s="416"/>
      <c r="D139" s="75"/>
      <c r="E139" s="75"/>
      <c r="F139" s="75"/>
      <c r="G139" s="75"/>
      <c r="H139" s="75"/>
      <c r="I139" s="75"/>
      <c r="J139" s="75"/>
      <c r="K139" s="75"/>
      <c r="L139" s="75"/>
      <c r="M139" s="414"/>
      <c r="N139" s="414"/>
      <c r="O139">
        <f t="shared" si="17"/>
        <v>0</v>
      </c>
      <c r="P139">
        <f t="shared" si="13"/>
        <v>0</v>
      </c>
      <c r="Q139">
        <f t="shared" si="14"/>
        <v>0</v>
      </c>
      <c r="R139">
        <f t="shared" si="15"/>
        <v>0</v>
      </c>
      <c r="S139">
        <f t="shared" si="16"/>
        <v>0</v>
      </c>
    </row>
    <row r="140" spans="1:19" ht="27.95" customHeight="1">
      <c r="A140" s="95">
        <v>135</v>
      </c>
      <c r="B140" s="415"/>
      <c r="C140" s="416"/>
      <c r="D140" s="75"/>
      <c r="E140" s="75"/>
      <c r="F140" s="75"/>
      <c r="G140" s="75"/>
      <c r="H140" s="75"/>
      <c r="I140" s="75"/>
      <c r="J140" s="75"/>
      <c r="K140" s="75"/>
      <c r="L140" s="75"/>
      <c r="M140" s="414"/>
      <c r="N140" s="414"/>
      <c r="O140">
        <f t="shared" si="17"/>
        <v>0</v>
      </c>
      <c r="P140">
        <f t="shared" si="13"/>
        <v>0</v>
      </c>
      <c r="Q140">
        <f t="shared" si="14"/>
        <v>0</v>
      </c>
      <c r="R140">
        <f t="shared" si="15"/>
        <v>0</v>
      </c>
      <c r="S140">
        <f t="shared" si="16"/>
        <v>0</v>
      </c>
    </row>
    <row r="141" spans="1:19" ht="27.95" customHeight="1">
      <c r="A141" s="95">
        <v>136</v>
      </c>
      <c r="B141" s="415"/>
      <c r="C141" s="416"/>
      <c r="D141" s="75"/>
      <c r="E141" s="75"/>
      <c r="F141" s="75"/>
      <c r="G141" s="75"/>
      <c r="H141" s="75"/>
      <c r="I141" s="75"/>
      <c r="J141" s="75"/>
      <c r="K141" s="75"/>
      <c r="L141" s="75"/>
      <c r="M141" s="414"/>
      <c r="N141" s="414"/>
      <c r="O141">
        <f t="shared" si="17"/>
        <v>0</v>
      </c>
      <c r="P141">
        <f t="shared" si="13"/>
        <v>0</v>
      </c>
      <c r="Q141">
        <f t="shared" si="14"/>
        <v>0</v>
      </c>
      <c r="R141">
        <f t="shared" si="15"/>
        <v>0</v>
      </c>
      <c r="S141">
        <f t="shared" si="16"/>
        <v>0</v>
      </c>
    </row>
    <row r="142" spans="1:19" ht="27.95" customHeight="1">
      <c r="A142" s="95">
        <v>137</v>
      </c>
      <c r="B142" s="415"/>
      <c r="C142" s="416"/>
      <c r="D142" s="75"/>
      <c r="E142" s="75"/>
      <c r="F142" s="75"/>
      <c r="G142" s="75"/>
      <c r="H142" s="75"/>
      <c r="I142" s="75"/>
      <c r="J142" s="75"/>
      <c r="K142" s="75"/>
      <c r="L142" s="75"/>
      <c r="M142" s="414"/>
      <c r="N142" s="414"/>
      <c r="O142">
        <f t="shared" si="17"/>
        <v>0</v>
      </c>
      <c r="P142">
        <f t="shared" si="13"/>
        <v>0</v>
      </c>
      <c r="Q142">
        <f t="shared" si="14"/>
        <v>0</v>
      </c>
      <c r="R142">
        <f t="shared" si="15"/>
        <v>0</v>
      </c>
      <c r="S142">
        <f t="shared" si="16"/>
        <v>0</v>
      </c>
    </row>
    <row r="143" spans="1:19" ht="27.95" customHeight="1">
      <c r="A143" s="95">
        <v>138</v>
      </c>
      <c r="B143" s="415"/>
      <c r="C143" s="416"/>
      <c r="D143" s="75"/>
      <c r="E143" s="75"/>
      <c r="F143" s="75"/>
      <c r="G143" s="75"/>
      <c r="H143" s="75"/>
      <c r="I143" s="75"/>
      <c r="J143" s="75"/>
      <c r="K143" s="75"/>
      <c r="L143" s="75"/>
      <c r="M143" s="414"/>
      <c r="N143" s="414"/>
      <c r="O143">
        <f t="shared" si="17"/>
        <v>0</v>
      </c>
      <c r="P143">
        <f t="shared" si="13"/>
        <v>0</v>
      </c>
      <c r="Q143">
        <f t="shared" si="14"/>
        <v>0</v>
      </c>
      <c r="R143">
        <f t="shared" si="15"/>
        <v>0</v>
      </c>
      <c r="S143">
        <f t="shared" si="16"/>
        <v>0</v>
      </c>
    </row>
    <row r="144" spans="1:19" ht="27.95" customHeight="1">
      <c r="A144" s="95">
        <v>139</v>
      </c>
      <c r="B144" s="415"/>
      <c r="C144" s="416"/>
      <c r="D144" s="75"/>
      <c r="E144" s="75"/>
      <c r="F144" s="75"/>
      <c r="G144" s="75"/>
      <c r="H144" s="75"/>
      <c r="I144" s="75"/>
      <c r="J144" s="75"/>
      <c r="K144" s="75"/>
      <c r="L144" s="75"/>
      <c r="M144" s="414"/>
      <c r="N144" s="414"/>
      <c r="O144">
        <f t="shared" si="17"/>
        <v>0</v>
      </c>
      <c r="P144">
        <f t="shared" si="13"/>
        <v>0</v>
      </c>
      <c r="Q144">
        <f t="shared" si="14"/>
        <v>0</v>
      </c>
      <c r="R144">
        <f t="shared" si="15"/>
        <v>0</v>
      </c>
      <c r="S144">
        <f t="shared" si="16"/>
        <v>0</v>
      </c>
    </row>
    <row r="145" spans="1:19" ht="27.95" customHeight="1">
      <c r="A145" s="95">
        <v>140</v>
      </c>
      <c r="B145" s="415"/>
      <c r="C145" s="416"/>
      <c r="D145" s="75"/>
      <c r="E145" s="75"/>
      <c r="F145" s="75"/>
      <c r="G145" s="75"/>
      <c r="H145" s="75"/>
      <c r="I145" s="75"/>
      <c r="J145" s="75"/>
      <c r="K145" s="75"/>
      <c r="L145" s="75"/>
      <c r="M145" s="414"/>
      <c r="N145" s="414"/>
      <c r="O145">
        <f t="shared" si="17"/>
        <v>0</v>
      </c>
      <c r="P145">
        <f t="shared" si="13"/>
        <v>0</v>
      </c>
      <c r="Q145">
        <f t="shared" si="14"/>
        <v>0</v>
      </c>
      <c r="R145">
        <f t="shared" si="15"/>
        <v>0</v>
      </c>
      <c r="S145">
        <f t="shared" si="16"/>
        <v>0</v>
      </c>
    </row>
    <row r="146" spans="1:19" ht="27.95" customHeight="1">
      <c r="A146" s="95">
        <v>141</v>
      </c>
      <c r="B146" s="415"/>
      <c r="C146" s="416"/>
      <c r="D146" s="75"/>
      <c r="E146" s="75"/>
      <c r="F146" s="75"/>
      <c r="G146" s="75"/>
      <c r="H146" s="75"/>
      <c r="I146" s="75"/>
      <c r="J146" s="75"/>
      <c r="K146" s="75"/>
      <c r="L146" s="75"/>
      <c r="M146" s="414"/>
      <c r="N146" s="414"/>
      <c r="O146">
        <f t="shared" si="17"/>
        <v>0</v>
      </c>
      <c r="P146">
        <f t="shared" si="13"/>
        <v>0</v>
      </c>
      <c r="Q146">
        <f t="shared" si="14"/>
        <v>0</v>
      </c>
      <c r="R146">
        <f t="shared" si="15"/>
        <v>0</v>
      </c>
      <c r="S146">
        <f t="shared" si="16"/>
        <v>0</v>
      </c>
    </row>
    <row r="147" spans="1:19" ht="27.95" customHeight="1">
      <c r="A147" s="95">
        <v>142</v>
      </c>
      <c r="B147" s="415"/>
      <c r="C147" s="416"/>
      <c r="D147" s="75"/>
      <c r="E147" s="75"/>
      <c r="F147" s="75"/>
      <c r="G147" s="75"/>
      <c r="H147" s="75"/>
      <c r="I147" s="75"/>
      <c r="J147" s="75"/>
      <c r="K147" s="75"/>
      <c r="L147" s="75"/>
      <c r="M147" s="414"/>
      <c r="N147" s="414"/>
      <c r="O147">
        <f t="shared" si="17"/>
        <v>0</v>
      </c>
      <c r="P147">
        <f t="shared" si="13"/>
        <v>0</v>
      </c>
      <c r="Q147">
        <f t="shared" si="14"/>
        <v>0</v>
      </c>
      <c r="R147">
        <f t="shared" si="15"/>
        <v>0</v>
      </c>
      <c r="S147">
        <f t="shared" si="16"/>
        <v>0</v>
      </c>
    </row>
    <row r="148" spans="1:19" ht="27.95" customHeight="1">
      <c r="A148" s="95">
        <v>143</v>
      </c>
      <c r="B148" s="415"/>
      <c r="C148" s="416"/>
      <c r="D148" s="75"/>
      <c r="E148" s="75"/>
      <c r="F148" s="75"/>
      <c r="G148" s="75"/>
      <c r="H148" s="75"/>
      <c r="I148" s="75"/>
      <c r="J148" s="75"/>
      <c r="K148" s="75"/>
      <c r="L148" s="75"/>
      <c r="M148" s="414"/>
      <c r="N148" s="414"/>
      <c r="O148">
        <f t="shared" si="17"/>
        <v>0</v>
      </c>
      <c r="P148">
        <f t="shared" si="13"/>
        <v>0</v>
      </c>
      <c r="Q148">
        <f t="shared" si="14"/>
        <v>0</v>
      </c>
      <c r="R148">
        <f t="shared" si="15"/>
        <v>0</v>
      </c>
      <c r="S148">
        <f t="shared" si="16"/>
        <v>0</v>
      </c>
    </row>
    <row r="149" spans="1:19" ht="27.95" customHeight="1">
      <c r="A149" s="95">
        <v>144</v>
      </c>
      <c r="B149" s="415"/>
      <c r="C149" s="416"/>
      <c r="D149" s="75"/>
      <c r="E149" s="75"/>
      <c r="F149" s="75"/>
      <c r="G149" s="75"/>
      <c r="H149" s="75"/>
      <c r="I149" s="75"/>
      <c r="J149" s="75"/>
      <c r="K149" s="75"/>
      <c r="L149" s="75"/>
      <c r="M149" s="414"/>
      <c r="N149" s="414"/>
      <c r="O149">
        <f t="shared" si="17"/>
        <v>0</v>
      </c>
      <c r="P149">
        <f t="shared" si="13"/>
        <v>0</v>
      </c>
      <c r="Q149">
        <f t="shared" si="14"/>
        <v>0</v>
      </c>
      <c r="R149">
        <f t="shared" si="15"/>
        <v>0</v>
      </c>
      <c r="S149">
        <f t="shared" si="16"/>
        <v>0</v>
      </c>
    </row>
    <row r="150" spans="1:19" ht="27.95" customHeight="1">
      <c r="A150" s="95">
        <v>145</v>
      </c>
      <c r="B150" s="415"/>
      <c r="C150" s="416"/>
      <c r="D150" s="75"/>
      <c r="E150" s="75"/>
      <c r="F150" s="75"/>
      <c r="G150" s="75"/>
      <c r="H150" s="75"/>
      <c r="I150" s="75"/>
      <c r="J150" s="75"/>
      <c r="K150" s="75"/>
      <c r="L150" s="75"/>
      <c r="M150" s="414"/>
      <c r="N150" s="414"/>
      <c r="O150">
        <f t="shared" si="17"/>
        <v>0</v>
      </c>
      <c r="P150">
        <f t="shared" si="13"/>
        <v>0</v>
      </c>
      <c r="Q150">
        <f t="shared" si="14"/>
        <v>0</v>
      </c>
      <c r="R150">
        <f t="shared" si="15"/>
        <v>0</v>
      </c>
      <c r="S150">
        <f t="shared" si="16"/>
        <v>0</v>
      </c>
    </row>
    <row r="151" spans="1:19" ht="27.95" customHeight="1">
      <c r="A151" s="95">
        <v>146</v>
      </c>
      <c r="B151" s="415"/>
      <c r="C151" s="416"/>
      <c r="D151" s="75"/>
      <c r="E151" s="75"/>
      <c r="F151" s="75"/>
      <c r="G151" s="75"/>
      <c r="H151" s="75"/>
      <c r="I151" s="75"/>
      <c r="J151" s="75"/>
      <c r="K151" s="75"/>
      <c r="L151" s="75"/>
      <c r="M151" s="414"/>
      <c r="N151" s="414"/>
      <c r="O151">
        <f t="shared" si="17"/>
        <v>0</v>
      </c>
      <c r="P151">
        <f t="shared" si="13"/>
        <v>0</v>
      </c>
      <c r="Q151">
        <f t="shared" si="14"/>
        <v>0</v>
      </c>
      <c r="R151">
        <f t="shared" si="15"/>
        <v>0</v>
      </c>
      <c r="S151">
        <f t="shared" si="16"/>
        <v>0</v>
      </c>
    </row>
    <row r="152" spans="1:19" ht="27.95" customHeight="1">
      <c r="A152" s="95">
        <v>147</v>
      </c>
      <c r="B152" s="415"/>
      <c r="C152" s="416"/>
      <c r="D152" s="75"/>
      <c r="E152" s="75"/>
      <c r="F152" s="75"/>
      <c r="G152" s="75"/>
      <c r="H152" s="75"/>
      <c r="I152" s="75"/>
      <c r="J152" s="75"/>
      <c r="K152" s="75"/>
      <c r="L152" s="75"/>
      <c r="M152" s="414"/>
      <c r="N152" s="414"/>
      <c r="O152">
        <f t="shared" si="17"/>
        <v>0</v>
      </c>
      <c r="P152">
        <f t="shared" si="13"/>
        <v>0</v>
      </c>
      <c r="Q152">
        <f t="shared" si="14"/>
        <v>0</v>
      </c>
      <c r="R152">
        <f t="shared" si="15"/>
        <v>0</v>
      </c>
      <c r="S152">
        <f t="shared" si="16"/>
        <v>0</v>
      </c>
    </row>
    <row r="153" spans="1:19" ht="27.95" customHeight="1">
      <c r="A153" s="95">
        <v>148</v>
      </c>
      <c r="B153" s="415"/>
      <c r="C153" s="416"/>
      <c r="D153" s="75"/>
      <c r="E153" s="75"/>
      <c r="F153" s="75"/>
      <c r="G153" s="75"/>
      <c r="H153" s="75"/>
      <c r="I153" s="75"/>
      <c r="J153" s="75"/>
      <c r="K153" s="75"/>
      <c r="L153" s="75"/>
      <c r="M153" s="414"/>
      <c r="N153" s="414"/>
      <c r="O153">
        <f t="shared" si="17"/>
        <v>0</v>
      </c>
      <c r="P153">
        <f t="shared" si="13"/>
        <v>0</v>
      </c>
      <c r="Q153">
        <f t="shared" si="14"/>
        <v>0</v>
      </c>
      <c r="R153">
        <f t="shared" si="15"/>
        <v>0</v>
      </c>
      <c r="S153">
        <f t="shared" si="16"/>
        <v>0</v>
      </c>
    </row>
    <row r="154" spans="1:19" ht="27.95" customHeight="1">
      <c r="A154" s="95">
        <v>149</v>
      </c>
      <c r="B154" s="415"/>
      <c r="C154" s="416"/>
      <c r="D154" s="75"/>
      <c r="E154" s="75"/>
      <c r="F154" s="75"/>
      <c r="G154" s="75"/>
      <c r="H154" s="75"/>
      <c r="I154" s="75"/>
      <c r="J154" s="75"/>
      <c r="K154" s="75"/>
      <c r="L154" s="75"/>
      <c r="M154" s="414"/>
      <c r="N154" s="414"/>
      <c r="O154">
        <f t="shared" si="17"/>
        <v>0</v>
      </c>
      <c r="P154">
        <f t="shared" si="13"/>
        <v>0</v>
      </c>
      <c r="Q154">
        <f t="shared" si="14"/>
        <v>0</v>
      </c>
      <c r="R154">
        <f t="shared" si="15"/>
        <v>0</v>
      </c>
      <c r="S154">
        <f t="shared" si="16"/>
        <v>0</v>
      </c>
    </row>
    <row r="155" spans="1:19" ht="27.95" customHeight="1">
      <c r="A155" s="95">
        <v>150</v>
      </c>
      <c r="B155" s="415"/>
      <c r="C155" s="416"/>
      <c r="D155" s="75"/>
      <c r="E155" s="75"/>
      <c r="F155" s="75"/>
      <c r="G155" s="75"/>
      <c r="H155" s="75"/>
      <c r="I155" s="75"/>
      <c r="J155" s="75"/>
      <c r="K155" s="75"/>
      <c r="L155" s="75"/>
      <c r="M155" s="414"/>
      <c r="N155" s="414"/>
      <c r="O155">
        <f t="shared" si="17"/>
        <v>0</v>
      </c>
      <c r="P155">
        <f t="shared" si="13"/>
        <v>0</v>
      </c>
      <c r="Q155">
        <f t="shared" si="14"/>
        <v>0</v>
      </c>
      <c r="R155">
        <f t="shared" si="15"/>
        <v>0</v>
      </c>
      <c r="S155">
        <f t="shared" si="16"/>
        <v>0</v>
      </c>
    </row>
    <row r="156" spans="1:19" ht="27.95" customHeight="1">
      <c r="A156" s="95">
        <v>151</v>
      </c>
      <c r="B156" s="415"/>
      <c r="C156" s="416"/>
      <c r="D156" s="75"/>
      <c r="E156" s="75"/>
      <c r="F156" s="75"/>
      <c r="G156" s="75"/>
      <c r="H156" s="75"/>
      <c r="I156" s="75"/>
      <c r="J156" s="75"/>
      <c r="K156" s="75"/>
      <c r="L156" s="75"/>
      <c r="M156" s="414"/>
      <c r="N156" s="414"/>
      <c r="O156">
        <f t="shared" si="17"/>
        <v>0</v>
      </c>
      <c r="P156">
        <f t="shared" si="13"/>
        <v>0</v>
      </c>
      <c r="Q156">
        <f t="shared" si="14"/>
        <v>0</v>
      </c>
      <c r="R156">
        <f t="shared" si="15"/>
        <v>0</v>
      </c>
      <c r="S156">
        <f t="shared" si="16"/>
        <v>0</v>
      </c>
    </row>
    <row r="157" spans="1:19" ht="27.95" customHeight="1">
      <c r="A157" s="95">
        <v>152</v>
      </c>
      <c r="B157" s="415"/>
      <c r="C157" s="416"/>
      <c r="D157" s="75"/>
      <c r="E157" s="75"/>
      <c r="F157" s="75"/>
      <c r="G157" s="75"/>
      <c r="H157" s="75"/>
      <c r="I157" s="75"/>
      <c r="J157" s="75"/>
      <c r="K157" s="75"/>
      <c r="L157" s="75"/>
      <c r="M157" s="414"/>
      <c r="N157" s="414"/>
      <c r="O157">
        <f t="shared" si="17"/>
        <v>0</v>
      </c>
      <c r="P157">
        <f t="shared" si="13"/>
        <v>0</v>
      </c>
      <c r="Q157">
        <f t="shared" si="14"/>
        <v>0</v>
      </c>
      <c r="R157">
        <f t="shared" si="15"/>
        <v>0</v>
      </c>
      <c r="S157">
        <f t="shared" si="16"/>
        <v>0</v>
      </c>
    </row>
    <row r="158" spans="1:19" ht="27.95" customHeight="1">
      <c r="A158" s="95">
        <v>153</v>
      </c>
      <c r="B158" s="415"/>
      <c r="C158" s="416"/>
      <c r="D158" s="75"/>
      <c r="E158" s="75"/>
      <c r="F158" s="75"/>
      <c r="G158" s="75"/>
      <c r="H158" s="75"/>
      <c r="I158" s="75"/>
      <c r="J158" s="75"/>
      <c r="K158" s="75"/>
      <c r="L158" s="75"/>
      <c r="M158" s="414"/>
      <c r="N158" s="414"/>
      <c r="O158">
        <f t="shared" si="17"/>
        <v>0</v>
      </c>
      <c r="P158">
        <f t="shared" si="13"/>
        <v>0</v>
      </c>
      <c r="Q158">
        <f t="shared" si="14"/>
        <v>0</v>
      </c>
      <c r="R158">
        <f t="shared" si="15"/>
        <v>0</v>
      </c>
      <c r="S158">
        <f t="shared" si="16"/>
        <v>0</v>
      </c>
    </row>
    <row r="159" spans="1:19" ht="27.95" customHeight="1">
      <c r="A159" s="95">
        <v>154</v>
      </c>
      <c r="B159" s="415"/>
      <c r="C159" s="416"/>
      <c r="D159" s="75"/>
      <c r="E159" s="75"/>
      <c r="F159" s="75"/>
      <c r="G159" s="75"/>
      <c r="H159" s="75"/>
      <c r="I159" s="75"/>
      <c r="J159" s="75"/>
      <c r="K159" s="75"/>
      <c r="L159" s="75"/>
      <c r="M159" s="414"/>
      <c r="N159" s="414"/>
      <c r="O159">
        <f t="shared" si="17"/>
        <v>0</v>
      </c>
      <c r="P159">
        <f t="shared" si="13"/>
        <v>0</v>
      </c>
      <c r="Q159">
        <f t="shared" si="14"/>
        <v>0</v>
      </c>
      <c r="R159">
        <f t="shared" si="15"/>
        <v>0</v>
      </c>
      <c r="S159">
        <f t="shared" si="16"/>
        <v>0</v>
      </c>
    </row>
    <row r="160" spans="1:19" ht="27.95" customHeight="1">
      <c r="A160" s="95">
        <v>155</v>
      </c>
      <c r="B160" s="415"/>
      <c r="C160" s="416"/>
      <c r="D160" s="75"/>
      <c r="E160" s="75"/>
      <c r="F160" s="75"/>
      <c r="G160" s="75"/>
      <c r="H160" s="75"/>
      <c r="I160" s="75"/>
      <c r="J160" s="75"/>
      <c r="K160" s="75"/>
      <c r="L160" s="75"/>
      <c r="M160" s="414"/>
      <c r="N160" s="414"/>
      <c r="O160">
        <f t="shared" si="17"/>
        <v>0</v>
      </c>
      <c r="P160">
        <f t="shared" si="13"/>
        <v>0</v>
      </c>
      <c r="Q160">
        <f t="shared" si="14"/>
        <v>0</v>
      </c>
      <c r="R160">
        <f t="shared" si="15"/>
        <v>0</v>
      </c>
      <c r="S160">
        <f t="shared" si="16"/>
        <v>0</v>
      </c>
    </row>
    <row r="161" spans="1:19" ht="27.95" customHeight="1">
      <c r="A161" s="95">
        <v>156</v>
      </c>
      <c r="B161" s="415"/>
      <c r="C161" s="416"/>
      <c r="D161" s="75"/>
      <c r="E161" s="75"/>
      <c r="F161" s="75"/>
      <c r="G161" s="75"/>
      <c r="H161" s="75"/>
      <c r="I161" s="75"/>
      <c r="J161" s="75"/>
      <c r="K161" s="75"/>
      <c r="L161" s="75"/>
      <c r="M161" s="414"/>
      <c r="N161" s="414"/>
      <c r="O161">
        <f t="shared" si="17"/>
        <v>0</v>
      </c>
      <c r="P161">
        <f t="shared" si="13"/>
        <v>0</v>
      </c>
      <c r="Q161">
        <f t="shared" si="14"/>
        <v>0</v>
      </c>
      <c r="R161">
        <f t="shared" si="15"/>
        <v>0</v>
      </c>
      <c r="S161">
        <f t="shared" si="16"/>
        <v>0</v>
      </c>
    </row>
    <row r="162" spans="1:19" ht="27.95" customHeight="1">
      <c r="A162" s="95">
        <v>157</v>
      </c>
      <c r="B162" s="415"/>
      <c r="C162" s="416"/>
      <c r="D162" s="75"/>
      <c r="E162" s="75"/>
      <c r="F162" s="75"/>
      <c r="G162" s="75"/>
      <c r="H162" s="75"/>
      <c r="I162" s="75"/>
      <c r="J162" s="75"/>
      <c r="K162" s="75"/>
      <c r="L162" s="75"/>
      <c r="M162" s="414"/>
      <c r="N162" s="414"/>
      <c r="O162">
        <f t="shared" si="17"/>
        <v>0</v>
      </c>
      <c r="P162">
        <f t="shared" si="13"/>
        <v>0</v>
      </c>
      <c r="Q162">
        <f t="shared" si="14"/>
        <v>0</v>
      </c>
      <c r="R162">
        <f t="shared" si="15"/>
        <v>0</v>
      </c>
      <c r="S162">
        <f t="shared" si="16"/>
        <v>0</v>
      </c>
    </row>
    <row r="163" spans="1:19" ht="27.95" customHeight="1">
      <c r="A163" s="95">
        <v>158</v>
      </c>
      <c r="B163" s="415"/>
      <c r="C163" s="416"/>
      <c r="D163" s="75"/>
      <c r="E163" s="75"/>
      <c r="F163" s="75"/>
      <c r="G163" s="75"/>
      <c r="H163" s="75"/>
      <c r="I163" s="75"/>
      <c r="J163" s="75"/>
      <c r="K163" s="75"/>
      <c r="L163" s="75"/>
      <c r="M163" s="414"/>
      <c r="N163" s="414"/>
      <c r="O163">
        <f t="shared" si="17"/>
        <v>0</v>
      </c>
      <c r="P163">
        <f t="shared" si="13"/>
        <v>0</v>
      </c>
      <c r="Q163">
        <f t="shared" si="14"/>
        <v>0</v>
      </c>
      <c r="R163">
        <f t="shared" si="15"/>
        <v>0</v>
      </c>
      <c r="S163">
        <f t="shared" si="16"/>
        <v>0</v>
      </c>
    </row>
    <row r="164" spans="1:19" ht="27.95" customHeight="1">
      <c r="A164" s="95">
        <v>159</v>
      </c>
      <c r="B164" s="415"/>
      <c r="C164" s="416"/>
      <c r="D164" s="75"/>
      <c r="E164" s="75"/>
      <c r="F164" s="75"/>
      <c r="G164" s="75"/>
      <c r="H164" s="75"/>
      <c r="I164" s="75"/>
      <c r="J164" s="75"/>
      <c r="K164" s="75"/>
      <c r="L164" s="75"/>
      <c r="M164" s="414"/>
      <c r="N164" s="414"/>
      <c r="O164">
        <f t="shared" si="17"/>
        <v>0</v>
      </c>
      <c r="P164">
        <f t="shared" ref="P164:P227" si="18">IF(D164="小学生",O164,0)</f>
        <v>0</v>
      </c>
      <c r="Q164">
        <f t="shared" ref="Q164:Q227" si="19">IF(D164="中学生",O164,0)</f>
        <v>0</v>
      </c>
      <c r="R164">
        <f t="shared" ref="R164:R227" si="20">IF(D164="高校生",O164,0)</f>
        <v>0</v>
      </c>
      <c r="S164">
        <f t="shared" ref="S164:S227" si="21">IF(D164="学生",O164,0)</f>
        <v>0</v>
      </c>
    </row>
    <row r="165" spans="1:19" ht="27.95" customHeight="1">
      <c r="A165" s="95">
        <v>160</v>
      </c>
      <c r="B165" s="415"/>
      <c r="C165" s="416"/>
      <c r="D165" s="75"/>
      <c r="E165" s="75"/>
      <c r="F165" s="75"/>
      <c r="G165" s="75"/>
      <c r="H165" s="75"/>
      <c r="I165" s="75"/>
      <c r="J165" s="75"/>
      <c r="K165" s="75"/>
      <c r="L165" s="75"/>
      <c r="M165" s="414"/>
      <c r="N165" s="414"/>
      <c r="O165">
        <f t="shared" si="17"/>
        <v>0</v>
      </c>
      <c r="P165">
        <f t="shared" si="18"/>
        <v>0</v>
      </c>
      <c r="Q165">
        <f t="shared" si="19"/>
        <v>0</v>
      </c>
      <c r="R165">
        <f t="shared" si="20"/>
        <v>0</v>
      </c>
      <c r="S165">
        <f t="shared" si="21"/>
        <v>0</v>
      </c>
    </row>
    <row r="166" spans="1:19" ht="27.95" customHeight="1">
      <c r="A166" s="95">
        <v>161</v>
      </c>
      <c r="B166" s="415"/>
      <c r="C166" s="416"/>
      <c r="D166" s="75"/>
      <c r="E166" s="75"/>
      <c r="F166" s="75"/>
      <c r="G166" s="75"/>
      <c r="H166" s="75"/>
      <c r="I166" s="75"/>
      <c r="J166" s="75"/>
      <c r="K166" s="75"/>
      <c r="L166" s="75"/>
      <c r="M166" s="414"/>
      <c r="N166" s="414"/>
      <c r="O166">
        <f t="shared" si="17"/>
        <v>0</v>
      </c>
      <c r="P166">
        <f t="shared" si="18"/>
        <v>0</v>
      </c>
      <c r="Q166">
        <f t="shared" si="19"/>
        <v>0</v>
      </c>
      <c r="R166">
        <f t="shared" si="20"/>
        <v>0</v>
      </c>
      <c r="S166">
        <f t="shared" si="21"/>
        <v>0</v>
      </c>
    </row>
    <row r="167" spans="1:19" ht="27.95" customHeight="1">
      <c r="A167" s="95">
        <v>162</v>
      </c>
      <c r="B167" s="415"/>
      <c r="C167" s="416"/>
      <c r="D167" s="75"/>
      <c r="E167" s="75"/>
      <c r="F167" s="75"/>
      <c r="G167" s="75"/>
      <c r="H167" s="75"/>
      <c r="I167" s="75"/>
      <c r="J167" s="75"/>
      <c r="K167" s="75"/>
      <c r="L167" s="75"/>
      <c r="M167" s="414"/>
      <c r="N167" s="414"/>
      <c r="O167">
        <f t="shared" si="17"/>
        <v>0</v>
      </c>
      <c r="P167">
        <f t="shared" si="18"/>
        <v>0</v>
      </c>
      <c r="Q167">
        <f t="shared" si="19"/>
        <v>0</v>
      </c>
      <c r="R167">
        <f t="shared" si="20"/>
        <v>0</v>
      </c>
      <c r="S167">
        <f t="shared" si="21"/>
        <v>0</v>
      </c>
    </row>
    <row r="168" spans="1:19" ht="27.95" customHeight="1">
      <c r="A168" s="95">
        <v>163</v>
      </c>
      <c r="B168" s="415"/>
      <c r="C168" s="416"/>
      <c r="D168" s="75"/>
      <c r="E168" s="75"/>
      <c r="F168" s="75"/>
      <c r="G168" s="75"/>
      <c r="H168" s="75"/>
      <c r="I168" s="75"/>
      <c r="J168" s="75"/>
      <c r="K168" s="75"/>
      <c r="L168" s="75"/>
      <c r="M168" s="414"/>
      <c r="N168" s="414"/>
      <c r="O168">
        <f t="shared" si="17"/>
        <v>0</v>
      </c>
      <c r="P168">
        <f t="shared" si="18"/>
        <v>0</v>
      </c>
      <c r="Q168">
        <f t="shared" si="19"/>
        <v>0</v>
      </c>
      <c r="R168">
        <f t="shared" si="20"/>
        <v>0</v>
      </c>
      <c r="S168">
        <f t="shared" si="21"/>
        <v>0</v>
      </c>
    </row>
    <row r="169" spans="1:19" ht="27.95" customHeight="1">
      <c r="A169" s="95">
        <v>164</v>
      </c>
      <c r="B169" s="415"/>
      <c r="C169" s="416"/>
      <c r="D169" s="75"/>
      <c r="E169" s="75"/>
      <c r="F169" s="75"/>
      <c r="G169" s="75"/>
      <c r="H169" s="75"/>
      <c r="I169" s="75"/>
      <c r="J169" s="75"/>
      <c r="K169" s="75"/>
      <c r="L169" s="75"/>
      <c r="M169" s="414"/>
      <c r="N169" s="414"/>
      <c r="O169">
        <f t="shared" si="17"/>
        <v>0</v>
      </c>
      <c r="P169">
        <f t="shared" si="18"/>
        <v>0</v>
      </c>
      <c r="Q169">
        <f t="shared" si="19"/>
        <v>0</v>
      </c>
      <c r="R169">
        <f t="shared" si="20"/>
        <v>0</v>
      </c>
      <c r="S169">
        <f t="shared" si="21"/>
        <v>0</v>
      </c>
    </row>
    <row r="170" spans="1:19" ht="27.95" customHeight="1">
      <c r="A170" s="95">
        <v>165</v>
      </c>
      <c r="B170" s="415"/>
      <c r="C170" s="416"/>
      <c r="D170" s="75"/>
      <c r="E170" s="75"/>
      <c r="F170" s="75"/>
      <c r="G170" s="75"/>
      <c r="H170" s="75"/>
      <c r="I170" s="75"/>
      <c r="J170" s="75"/>
      <c r="K170" s="75"/>
      <c r="L170" s="75"/>
      <c r="M170" s="414"/>
      <c r="N170" s="414"/>
      <c r="O170">
        <f t="shared" si="17"/>
        <v>0</v>
      </c>
      <c r="P170">
        <f t="shared" si="18"/>
        <v>0</v>
      </c>
      <c r="Q170">
        <f t="shared" si="19"/>
        <v>0</v>
      </c>
      <c r="R170">
        <f t="shared" si="20"/>
        <v>0</v>
      </c>
      <c r="S170">
        <f t="shared" si="21"/>
        <v>0</v>
      </c>
    </row>
    <row r="171" spans="1:19" ht="27.95" customHeight="1">
      <c r="A171" s="95">
        <v>166</v>
      </c>
      <c r="B171" s="415"/>
      <c r="C171" s="416"/>
      <c r="D171" s="75"/>
      <c r="E171" s="75"/>
      <c r="F171" s="75"/>
      <c r="G171" s="75"/>
      <c r="H171" s="75"/>
      <c r="I171" s="75"/>
      <c r="J171" s="75"/>
      <c r="K171" s="75"/>
      <c r="L171" s="75"/>
      <c r="M171" s="414"/>
      <c r="N171" s="414"/>
      <c r="O171">
        <f t="shared" si="17"/>
        <v>0</v>
      </c>
      <c r="P171">
        <f t="shared" si="18"/>
        <v>0</v>
      </c>
      <c r="Q171">
        <f t="shared" si="19"/>
        <v>0</v>
      </c>
      <c r="R171">
        <f t="shared" si="20"/>
        <v>0</v>
      </c>
      <c r="S171">
        <f t="shared" si="21"/>
        <v>0</v>
      </c>
    </row>
    <row r="172" spans="1:19" ht="27.95" customHeight="1">
      <c r="A172" s="95">
        <v>167</v>
      </c>
      <c r="B172" s="415"/>
      <c r="C172" s="416"/>
      <c r="D172" s="75"/>
      <c r="E172" s="75"/>
      <c r="F172" s="75"/>
      <c r="G172" s="75"/>
      <c r="H172" s="75"/>
      <c r="I172" s="75"/>
      <c r="J172" s="75"/>
      <c r="K172" s="75"/>
      <c r="L172" s="75"/>
      <c r="M172" s="414"/>
      <c r="N172" s="414"/>
      <c r="O172">
        <f t="shared" si="17"/>
        <v>0</v>
      </c>
      <c r="P172">
        <f t="shared" si="18"/>
        <v>0</v>
      </c>
      <c r="Q172">
        <f t="shared" si="19"/>
        <v>0</v>
      </c>
      <c r="R172">
        <f t="shared" si="20"/>
        <v>0</v>
      </c>
      <c r="S172">
        <f t="shared" si="21"/>
        <v>0</v>
      </c>
    </row>
    <row r="173" spans="1:19" ht="27.95" customHeight="1">
      <c r="A173" s="95">
        <v>168</v>
      </c>
      <c r="B173" s="415"/>
      <c r="C173" s="416"/>
      <c r="D173" s="75"/>
      <c r="E173" s="75"/>
      <c r="F173" s="75"/>
      <c r="G173" s="75"/>
      <c r="H173" s="75"/>
      <c r="I173" s="75"/>
      <c r="J173" s="75"/>
      <c r="K173" s="75"/>
      <c r="L173" s="75"/>
      <c r="M173" s="414"/>
      <c r="N173" s="414"/>
      <c r="O173">
        <f t="shared" si="17"/>
        <v>0</v>
      </c>
      <c r="P173">
        <f t="shared" si="18"/>
        <v>0</v>
      </c>
      <c r="Q173">
        <f t="shared" si="19"/>
        <v>0</v>
      </c>
      <c r="R173">
        <f t="shared" si="20"/>
        <v>0</v>
      </c>
      <c r="S173">
        <f t="shared" si="21"/>
        <v>0</v>
      </c>
    </row>
    <row r="174" spans="1:19" ht="27.95" customHeight="1">
      <c r="A174" s="95">
        <v>169</v>
      </c>
      <c r="B174" s="415"/>
      <c r="C174" s="416"/>
      <c r="D174" s="75"/>
      <c r="E174" s="75"/>
      <c r="F174" s="75"/>
      <c r="G174" s="75"/>
      <c r="H174" s="75"/>
      <c r="I174" s="75"/>
      <c r="J174" s="75"/>
      <c r="K174" s="75"/>
      <c r="L174" s="75"/>
      <c r="M174" s="414"/>
      <c r="N174" s="414"/>
      <c r="O174">
        <f t="shared" si="17"/>
        <v>0</v>
      </c>
      <c r="P174">
        <f t="shared" si="18"/>
        <v>0</v>
      </c>
      <c r="Q174">
        <f t="shared" si="19"/>
        <v>0</v>
      </c>
      <c r="R174">
        <f t="shared" si="20"/>
        <v>0</v>
      </c>
      <c r="S174">
        <f t="shared" si="21"/>
        <v>0</v>
      </c>
    </row>
    <row r="175" spans="1:19" ht="27.95" customHeight="1">
      <c r="A175" s="95">
        <v>170</v>
      </c>
      <c r="B175" s="415"/>
      <c r="C175" s="416"/>
      <c r="D175" s="75"/>
      <c r="E175" s="75"/>
      <c r="F175" s="75"/>
      <c r="G175" s="75"/>
      <c r="H175" s="75"/>
      <c r="I175" s="75"/>
      <c r="J175" s="75"/>
      <c r="K175" s="75"/>
      <c r="L175" s="75"/>
      <c r="M175" s="414"/>
      <c r="N175" s="414"/>
      <c r="O175">
        <f t="shared" si="17"/>
        <v>0</v>
      </c>
      <c r="P175">
        <f t="shared" si="18"/>
        <v>0</v>
      </c>
      <c r="Q175">
        <f t="shared" si="19"/>
        <v>0</v>
      </c>
      <c r="R175">
        <f t="shared" si="20"/>
        <v>0</v>
      </c>
      <c r="S175">
        <f t="shared" si="21"/>
        <v>0</v>
      </c>
    </row>
    <row r="176" spans="1:19" ht="27.95" customHeight="1">
      <c r="A176" s="95">
        <v>171</v>
      </c>
      <c r="B176" s="415"/>
      <c r="C176" s="416"/>
      <c r="D176" s="75"/>
      <c r="E176" s="75"/>
      <c r="F176" s="75"/>
      <c r="G176" s="75"/>
      <c r="H176" s="75"/>
      <c r="I176" s="75"/>
      <c r="J176" s="75"/>
      <c r="K176" s="75"/>
      <c r="L176" s="75"/>
      <c r="M176" s="414"/>
      <c r="N176" s="414"/>
      <c r="O176">
        <f t="shared" si="17"/>
        <v>0</v>
      </c>
      <c r="P176">
        <f t="shared" si="18"/>
        <v>0</v>
      </c>
      <c r="Q176">
        <f t="shared" si="19"/>
        <v>0</v>
      </c>
      <c r="R176">
        <f t="shared" si="20"/>
        <v>0</v>
      </c>
      <c r="S176">
        <f t="shared" si="21"/>
        <v>0</v>
      </c>
    </row>
    <row r="177" spans="1:19" ht="27.95" customHeight="1">
      <c r="A177" s="95">
        <v>172</v>
      </c>
      <c r="B177" s="415"/>
      <c r="C177" s="416"/>
      <c r="D177" s="75"/>
      <c r="E177" s="75"/>
      <c r="F177" s="75"/>
      <c r="G177" s="75"/>
      <c r="H177" s="75"/>
      <c r="I177" s="75"/>
      <c r="J177" s="75"/>
      <c r="K177" s="75"/>
      <c r="L177" s="75"/>
      <c r="M177" s="414"/>
      <c r="N177" s="414"/>
      <c r="O177">
        <f t="shared" si="17"/>
        <v>0</v>
      </c>
      <c r="P177">
        <f t="shared" si="18"/>
        <v>0</v>
      </c>
      <c r="Q177">
        <f t="shared" si="19"/>
        <v>0</v>
      </c>
      <c r="R177">
        <f t="shared" si="20"/>
        <v>0</v>
      </c>
      <c r="S177">
        <f t="shared" si="21"/>
        <v>0</v>
      </c>
    </row>
    <row r="178" spans="1:19" ht="27.95" customHeight="1">
      <c r="A178" s="95">
        <v>173</v>
      </c>
      <c r="B178" s="415"/>
      <c r="C178" s="416"/>
      <c r="D178" s="75"/>
      <c r="E178" s="75"/>
      <c r="F178" s="75"/>
      <c r="G178" s="75"/>
      <c r="H178" s="75"/>
      <c r="I178" s="75"/>
      <c r="J178" s="75"/>
      <c r="K178" s="75"/>
      <c r="L178" s="75"/>
      <c r="M178" s="414"/>
      <c r="N178" s="414"/>
      <c r="O178">
        <f t="shared" si="17"/>
        <v>0</v>
      </c>
      <c r="P178">
        <f t="shared" si="18"/>
        <v>0</v>
      </c>
      <c r="Q178">
        <f t="shared" si="19"/>
        <v>0</v>
      </c>
      <c r="R178">
        <f t="shared" si="20"/>
        <v>0</v>
      </c>
      <c r="S178">
        <f t="shared" si="21"/>
        <v>0</v>
      </c>
    </row>
    <row r="179" spans="1:19" ht="27.95" customHeight="1">
      <c r="A179" s="95">
        <v>174</v>
      </c>
      <c r="B179" s="415"/>
      <c r="C179" s="416"/>
      <c r="D179" s="75"/>
      <c r="E179" s="75"/>
      <c r="F179" s="75"/>
      <c r="G179" s="75"/>
      <c r="H179" s="75"/>
      <c r="I179" s="75"/>
      <c r="J179" s="75"/>
      <c r="K179" s="75"/>
      <c r="L179" s="75"/>
      <c r="M179" s="414"/>
      <c r="N179" s="414"/>
      <c r="O179">
        <f t="shared" si="17"/>
        <v>0</v>
      </c>
      <c r="P179">
        <f t="shared" si="18"/>
        <v>0</v>
      </c>
      <c r="Q179">
        <f t="shared" si="19"/>
        <v>0</v>
      </c>
      <c r="R179">
        <f t="shared" si="20"/>
        <v>0</v>
      </c>
      <c r="S179">
        <f t="shared" si="21"/>
        <v>0</v>
      </c>
    </row>
    <row r="180" spans="1:19" ht="27.95" customHeight="1">
      <c r="A180" s="95">
        <v>175</v>
      </c>
      <c r="B180" s="415"/>
      <c r="C180" s="416"/>
      <c r="D180" s="75"/>
      <c r="E180" s="75"/>
      <c r="F180" s="75"/>
      <c r="G180" s="75"/>
      <c r="H180" s="75"/>
      <c r="I180" s="75"/>
      <c r="J180" s="75"/>
      <c r="K180" s="75"/>
      <c r="L180" s="75"/>
      <c r="M180" s="414"/>
      <c r="N180" s="414"/>
      <c r="O180">
        <f t="shared" si="17"/>
        <v>0</v>
      </c>
      <c r="P180">
        <f t="shared" si="18"/>
        <v>0</v>
      </c>
      <c r="Q180">
        <f t="shared" si="19"/>
        <v>0</v>
      </c>
      <c r="R180">
        <f t="shared" si="20"/>
        <v>0</v>
      </c>
      <c r="S180">
        <f t="shared" si="21"/>
        <v>0</v>
      </c>
    </row>
    <row r="181" spans="1:19" ht="27.95" customHeight="1">
      <c r="A181" s="95">
        <v>176</v>
      </c>
      <c r="B181" s="415"/>
      <c r="C181" s="416"/>
      <c r="D181" s="75"/>
      <c r="E181" s="75"/>
      <c r="F181" s="75"/>
      <c r="G181" s="75"/>
      <c r="H181" s="75"/>
      <c r="I181" s="75"/>
      <c r="J181" s="75"/>
      <c r="K181" s="75"/>
      <c r="L181" s="75"/>
      <c r="M181" s="414"/>
      <c r="N181" s="414"/>
      <c r="O181">
        <f t="shared" si="17"/>
        <v>0</v>
      </c>
      <c r="P181">
        <f t="shared" si="18"/>
        <v>0</v>
      </c>
      <c r="Q181">
        <f t="shared" si="19"/>
        <v>0</v>
      </c>
      <c r="R181">
        <f t="shared" si="20"/>
        <v>0</v>
      </c>
      <c r="S181">
        <f t="shared" si="21"/>
        <v>0</v>
      </c>
    </row>
    <row r="182" spans="1:19" ht="27.95" customHeight="1">
      <c r="A182" s="95">
        <v>177</v>
      </c>
      <c r="B182" s="415"/>
      <c r="C182" s="416"/>
      <c r="D182" s="75"/>
      <c r="E182" s="75"/>
      <c r="F182" s="75"/>
      <c r="G182" s="75"/>
      <c r="H182" s="75"/>
      <c r="I182" s="75"/>
      <c r="J182" s="75"/>
      <c r="K182" s="75"/>
      <c r="L182" s="75"/>
      <c r="M182" s="414"/>
      <c r="N182" s="414"/>
      <c r="O182">
        <f t="shared" si="17"/>
        <v>0</v>
      </c>
      <c r="P182">
        <f t="shared" si="18"/>
        <v>0</v>
      </c>
      <c r="Q182">
        <f t="shared" si="19"/>
        <v>0</v>
      </c>
      <c r="R182">
        <f t="shared" si="20"/>
        <v>0</v>
      </c>
      <c r="S182">
        <f t="shared" si="21"/>
        <v>0</v>
      </c>
    </row>
    <row r="183" spans="1:19" ht="27.95" customHeight="1">
      <c r="A183" s="95">
        <v>178</v>
      </c>
      <c r="B183" s="415"/>
      <c r="C183" s="416"/>
      <c r="D183" s="75"/>
      <c r="E183" s="75"/>
      <c r="F183" s="75"/>
      <c r="G183" s="75"/>
      <c r="H183" s="75"/>
      <c r="I183" s="75"/>
      <c r="J183" s="75"/>
      <c r="K183" s="75"/>
      <c r="L183" s="75"/>
      <c r="M183" s="414"/>
      <c r="N183" s="414"/>
      <c r="O183">
        <f t="shared" si="17"/>
        <v>0</v>
      </c>
      <c r="P183">
        <f t="shared" si="18"/>
        <v>0</v>
      </c>
      <c r="Q183">
        <f t="shared" si="19"/>
        <v>0</v>
      </c>
      <c r="R183">
        <f t="shared" si="20"/>
        <v>0</v>
      </c>
      <c r="S183">
        <f t="shared" si="21"/>
        <v>0</v>
      </c>
    </row>
    <row r="184" spans="1:19" ht="27.95" customHeight="1">
      <c r="A184" s="95">
        <v>179</v>
      </c>
      <c r="B184" s="415"/>
      <c r="C184" s="416"/>
      <c r="D184" s="75"/>
      <c r="E184" s="75"/>
      <c r="F184" s="75"/>
      <c r="G184" s="75"/>
      <c r="H184" s="75"/>
      <c r="I184" s="75"/>
      <c r="J184" s="75"/>
      <c r="K184" s="75"/>
      <c r="L184" s="75"/>
      <c r="M184" s="414"/>
      <c r="N184" s="414"/>
      <c r="O184">
        <f t="shared" si="17"/>
        <v>0</v>
      </c>
      <c r="P184">
        <f t="shared" si="18"/>
        <v>0</v>
      </c>
      <c r="Q184">
        <f t="shared" si="19"/>
        <v>0</v>
      </c>
      <c r="R184">
        <f t="shared" si="20"/>
        <v>0</v>
      </c>
      <c r="S184">
        <f t="shared" si="21"/>
        <v>0</v>
      </c>
    </row>
    <row r="185" spans="1:19" ht="27.95" customHeight="1">
      <c r="A185" s="95">
        <v>180</v>
      </c>
      <c r="B185" s="415"/>
      <c r="C185" s="416"/>
      <c r="D185" s="75"/>
      <c r="E185" s="75"/>
      <c r="F185" s="75"/>
      <c r="G185" s="75"/>
      <c r="H185" s="75"/>
      <c r="I185" s="75"/>
      <c r="J185" s="75"/>
      <c r="K185" s="75"/>
      <c r="L185" s="75"/>
      <c r="M185" s="414"/>
      <c r="N185" s="414"/>
      <c r="O185">
        <f t="shared" si="17"/>
        <v>0</v>
      </c>
      <c r="P185">
        <f t="shared" si="18"/>
        <v>0</v>
      </c>
      <c r="Q185">
        <f t="shared" si="19"/>
        <v>0</v>
      </c>
      <c r="R185">
        <f t="shared" si="20"/>
        <v>0</v>
      </c>
      <c r="S185">
        <f t="shared" si="21"/>
        <v>0</v>
      </c>
    </row>
    <row r="186" spans="1:19" ht="27.95" customHeight="1">
      <c r="A186" s="95">
        <v>181</v>
      </c>
      <c r="B186" s="415"/>
      <c r="C186" s="416"/>
      <c r="D186" s="75"/>
      <c r="E186" s="75"/>
      <c r="F186" s="75"/>
      <c r="G186" s="75"/>
      <c r="H186" s="75"/>
      <c r="I186" s="75"/>
      <c r="J186" s="75"/>
      <c r="K186" s="75"/>
      <c r="L186" s="75"/>
      <c r="M186" s="414"/>
      <c r="N186" s="414"/>
      <c r="O186">
        <f t="shared" si="17"/>
        <v>0</v>
      </c>
      <c r="P186">
        <f t="shared" si="18"/>
        <v>0</v>
      </c>
      <c r="Q186">
        <f t="shared" si="19"/>
        <v>0</v>
      </c>
      <c r="R186">
        <f t="shared" si="20"/>
        <v>0</v>
      </c>
      <c r="S186">
        <f t="shared" si="21"/>
        <v>0</v>
      </c>
    </row>
    <row r="187" spans="1:19" ht="27.95" customHeight="1">
      <c r="A187" s="95">
        <v>182</v>
      </c>
      <c r="B187" s="415"/>
      <c r="C187" s="416"/>
      <c r="D187" s="75"/>
      <c r="E187" s="75"/>
      <c r="F187" s="75"/>
      <c r="G187" s="75"/>
      <c r="H187" s="75"/>
      <c r="I187" s="75"/>
      <c r="J187" s="75"/>
      <c r="K187" s="75"/>
      <c r="L187" s="75"/>
      <c r="M187" s="414"/>
      <c r="N187" s="414"/>
      <c r="O187">
        <f t="shared" si="17"/>
        <v>0</v>
      </c>
      <c r="P187">
        <f t="shared" si="18"/>
        <v>0</v>
      </c>
      <c r="Q187">
        <f t="shared" si="19"/>
        <v>0</v>
      </c>
      <c r="R187">
        <f t="shared" si="20"/>
        <v>0</v>
      </c>
      <c r="S187">
        <f t="shared" si="21"/>
        <v>0</v>
      </c>
    </row>
    <row r="188" spans="1:19" ht="27.95" customHeight="1">
      <c r="A188" s="95">
        <v>183</v>
      </c>
      <c r="B188" s="415"/>
      <c r="C188" s="416"/>
      <c r="D188" s="75"/>
      <c r="E188" s="75"/>
      <c r="F188" s="75"/>
      <c r="G188" s="75"/>
      <c r="H188" s="75"/>
      <c r="I188" s="75"/>
      <c r="J188" s="75"/>
      <c r="K188" s="75"/>
      <c r="L188" s="75"/>
      <c r="M188" s="414"/>
      <c r="N188" s="414"/>
      <c r="O188">
        <f t="shared" si="17"/>
        <v>0</v>
      </c>
      <c r="P188">
        <f t="shared" si="18"/>
        <v>0</v>
      </c>
      <c r="Q188">
        <f t="shared" si="19"/>
        <v>0</v>
      </c>
      <c r="R188">
        <f t="shared" si="20"/>
        <v>0</v>
      </c>
      <c r="S188">
        <f t="shared" si="21"/>
        <v>0</v>
      </c>
    </row>
    <row r="189" spans="1:19" ht="27.95" customHeight="1">
      <c r="A189" s="95">
        <v>184</v>
      </c>
      <c r="B189" s="415"/>
      <c r="C189" s="416"/>
      <c r="D189" s="75"/>
      <c r="E189" s="75"/>
      <c r="F189" s="75"/>
      <c r="G189" s="75"/>
      <c r="H189" s="75"/>
      <c r="I189" s="75"/>
      <c r="J189" s="75"/>
      <c r="K189" s="75"/>
      <c r="L189" s="75"/>
      <c r="M189" s="414"/>
      <c r="N189" s="414"/>
      <c r="O189">
        <f t="shared" si="17"/>
        <v>0</v>
      </c>
      <c r="P189">
        <f t="shared" si="18"/>
        <v>0</v>
      </c>
      <c r="Q189">
        <f t="shared" si="19"/>
        <v>0</v>
      </c>
      <c r="R189">
        <f t="shared" si="20"/>
        <v>0</v>
      </c>
      <c r="S189">
        <f t="shared" si="21"/>
        <v>0</v>
      </c>
    </row>
    <row r="190" spans="1:19" ht="27.95" customHeight="1">
      <c r="A190" s="95">
        <v>185</v>
      </c>
      <c r="B190" s="415"/>
      <c r="C190" s="416"/>
      <c r="D190" s="75"/>
      <c r="E190" s="75"/>
      <c r="F190" s="75"/>
      <c r="G190" s="75"/>
      <c r="H190" s="75"/>
      <c r="I190" s="75"/>
      <c r="J190" s="75"/>
      <c r="K190" s="75"/>
      <c r="L190" s="75"/>
      <c r="M190" s="414"/>
      <c r="N190" s="414"/>
      <c r="O190">
        <f t="shared" si="17"/>
        <v>0</v>
      </c>
      <c r="P190">
        <f t="shared" si="18"/>
        <v>0</v>
      </c>
      <c r="Q190">
        <f t="shared" si="19"/>
        <v>0</v>
      </c>
      <c r="R190">
        <f t="shared" si="20"/>
        <v>0</v>
      </c>
      <c r="S190">
        <f t="shared" si="21"/>
        <v>0</v>
      </c>
    </row>
    <row r="191" spans="1:19" ht="27.95" customHeight="1">
      <c r="A191" s="95">
        <v>186</v>
      </c>
      <c r="B191" s="415"/>
      <c r="C191" s="416"/>
      <c r="D191" s="75"/>
      <c r="E191" s="75"/>
      <c r="F191" s="75"/>
      <c r="G191" s="75"/>
      <c r="H191" s="75"/>
      <c r="I191" s="75"/>
      <c r="J191" s="75"/>
      <c r="K191" s="75"/>
      <c r="L191" s="75"/>
      <c r="M191" s="414"/>
      <c r="N191" s="414"/>
      <c r="O191">
        <f t="shared" si="17"/>
        <v>0</v>
      </c>
      <c r="P191">
        <f t="shared" si="18"/>
        <v>0</v>
      </c>
      <c r="Q191">
        <f t="shared" si="19"/>
        <v>0</v>
      </c>
      <c r="R191">
        <f t="shared" si="20"/>
        <v>0</v>
      </c>
      <c r="S191">
        <f t="shared" si="21"/>
        <v>0</v>
      </c>
    </row>
    <row r="192" spans="1:19" ht="27.95" customHeight="1">
      <c r="A192" s="95">
        <v>187</v>
      </c>
      <c r="B192" s="415"/>
      <c r="C192" s="416"/>
      <c r="D192" s="75"/>
      <c r="E192" s="75"/>
      <c r="F192" s="75"/>
      <c r="G192" s="75"/>
      <c r="H192" s="75"/>
      <c r="I192" s="75"/>
      <c r="J192" s="75"/>
      <c r="K192" s="75"/>
      <c r="L192" s="75"/>
      <c r="M192" s="414"/>
      <c r="N192" s="414"/>
      <c r="O192">
        <f t="shared" si="17"/>
        <v>0</v>
      </c>
      <c r="P192">
        <f t="shared" si="18"/>
        <v>0</v>
      </c>
      <c r="Q192">
        <f t="shared" si="19"/>
        <v>0</v>
      </c>
      <c r="R192">
        <f t="shared" si="20"/>
        <v>0</v>
      </c>
      <c r="S192">
        <f t="shared" si="21"/>
        <v>0</v>
      </c>
    </row>
    <row r="193" spans="1:19" ht="27.95" customHeight="1">
      <c r="A193" s="95">
        <v>188</v>
      </c>
      <c r="B193" s="415"/>
      <c r="C193" s="416"/>
      <c r="D193" s="75"/>
      <c r="E193" s="75"/>
      <c r="F193" s="75"/>
      <c r="G193" s="75"/>
      <c r="H193" s="75"/>
      <c r="I193" s="75"/>
      <c r="J193" s="75"/>
      <c r="K193" s="75"/>
      <c r="L193" s="75"/>
      <c r="M193" s="414"/>
      <c r="N193" s="414"/>
      <c r="O193">
        <f t="shared" si="17"/>
        <v>0</v>
      </c>
      <c r="P193">
        <f t="shared" si="18"/>
        <v>0</v>
      </c>
      <c r="Q193">
        <f t="shared" si="19"/>
        <v>0</v>
      </c>
      <c r="R193">
        <f t="shared" si="20"/>
        <v>0</v>
      </c>
      <c r="S193">
        <f t="shared" si="21"/>
        <v>0</v>
      </c>
    </row>
    <row r="194" spans="1:19" ht="27.95" customHeight="1">
      <c r="A194" s="95">
        <v>189</v>
      </c>
      <c r="B194" s="415"/>
      <c r="C194" s="416"/>
      <c r="D194" s="75"/>
      <c r="E194" s="75"/>
      <c r="F194" s="75"/>
      <c r="G194" s="75"/>
      <c r="H194" s="75"/>
      <c r="I194" s="75"/>
      <c r="J194" s="75"/>
      <c r="K194" s="75"/>
      <c r="L194" s="75"/>
      <c r="M194" s="414"/>
      <c r="N194" s="414"/>
      <c r="O194">
        <f t="shared" si="17"/>
        <v>0</v>
      </c>
      <c r="P194">
        <f t="shared" si="18"/>
        <v>0</v>
      </c>
      <c r="Q194">
        <f t="shared" si="19"/>
        <v>0</v>
      </c>
      <c r="R194">
        <f t="shared" si="20"/>
        <v>0</v>
      </c>
      <c r="S194">
        <f t="shared" si="21"/>
        <v>0</v>
      </c>
    </row>
    <row r="195" spans="1:19" ht="27.95" customHeight="1">
      <c r="A195" s="95">
        <v>190</v>
      </c>
      <c r="B195" s="415"/>
      <c r="C195" s="416"/>
      <c r="D195" s="75"/>
      <c r="E195" s="75"/>
      <c r="F195" s="75"/>
      <c r="G195" s="75"/>
      <c r="H195" s="75"/>
      <c r="I195" s="75"/>
      <c r="J195" s="75"/>
      <c r="K195" s="75"/>
      <c r="L195" s="75"/>
      <c r="M195" s="414"/>
      <c r="N195" s="414"/>
      <c r="O195">
        <f t="shared" si="17"/>
        <v>0</v>
      </c>
      <c r="P195">
        <f t="shared" si="18"/>
        <v>0</v>
      </c>
      <c r="Q195">
        <f t="shared" si="19"/>
        <v>0</v>
      </c>
      <c r="R195">
        <f t="shared" si="20"/>
        <v>0</v>
      </c>
      <c r="S195">
        <f t="shared" si="21"/>
        <v>0</v>
      </c>
    </row>
    <row r="196" spans="1:19" ht="27.95" customHeight="1">
      <c r="A196" s="95">
        <v>191</v>
      </c>
      <c r="B196" s="415"/>
      <c r="C196" s="416"/>
      <c r="D196" s="75"/>
      <c r="E196" s="75"/>
      <c r="F196" s="75"/>
      <c r="G196" s="75"/>
      <c r="H196" s="75"/>
      <c r="I196" s="75"/>
      <c r="J196" s="75"/>
      <c r="K196" s="75"/>
      <c r="L196" s="75"/>
      <c r="M196" s="414"/>
      <c r="N196" s="414"/>
      <c r="O196">
        <f t="shared" si="17"/>
        <v>0</v>
      </c>
      <c r="P196">
        <f t="shared" si="18"/>
        <v>0</v>
      </c>
      <c r="Q196">
        <f t="shared" si="19"/>
        <v>0</v>
      </c>
      <c r="R196">
        <f t="shared" si="20"/>
        <v>0</v>
      </c>
      <c r="S196">
        <f t="shared" si="21"/>
        <v>0</v>
      </c>
    </row>
    <row r="197" spans="1:19" ht="27.95" customHeight="1">
      <c r="A197" s="95">
        <v>192</v>
      </c>
      <c r="B197" s="415"/>
      <c r="C197" s="416"/>
      <c r="D197" s="75"/>
      <c r="E197" s="75"/>
      <c r="F197" s="75"/>
      <c r="G197" s="75"/>
      <c r="H197" s="75"/>
      <c r="I197" s="75"/>
      <c r="J197" s="75"/>
      <c r="K197" s="75"/>
      <c r="L197" s="75"/>
      <c r="M197" s="414"/>
      <c r="N197" s="414"/>
      <c r="O197">
        <f t="shared" si="17"/>
        <v>0</v>
      </c>
      <c r="P197">
        <f t="shared" si="18"/>
        <v>0</v>
      </c>
      <c r="Q197">
        <f t="shared" si="19"/>
        <v>0</v>
      </c>
      <c r="R197">
        <f t="shared" si="20"/>
        <v>0</v>
      </c>
      <c r="S197">
        <f t="shared" si="21"/>
        <v>0</v>
      </c>
    </row>
    <row r="198" spans="1:19" ht="27.95" customHeight="1">
      <c r="A198" s="95">
        <v>193</v>
      </c>
      <c r="B198" s="415"/>
      <c r="C198" s="416"/>
      <c r="D198" s="75"/>
      <c r="E198" s="75"/>
      <c r="F198" s="75"/>
      <c r="G198" s="75"/>
      <c r="H198" s="75"/>
      <c r="I198" s="75"/>
      <c r="J198" s="75"/>
      <c r="K198" s="75"/>
      <c r="L198" s="75"/>
      <c r="M198" s="414"/>
      <c r="N198" s="414"/>
      <c r="O198">
        <f t="shared" ref="O198:O261" si="22">COUNTIF(G198:L198,"〇")</f>
        <v>0</v>
      </c>
      <c r="P198">
        <f t="shared" si="18"/>
        <v>0</v>
      </c>
      <c r="Q198">
        <f t="shared" si="19"/>
        <v>0</v>
      </c>
      <c r="R198">
        <f t="shared" si="20"/>
        <v>0</v>
      </c>
      <c r="S198">
        <f t="shared" si="21"/>
        <v>0</v>
      </c>
    </row>
    <row r="199" spans="1:19" ht="27.95" customHeight="1">
      <c r="A199" s="95">
        <v>194</v>
      </c>
      <c r="B199" s="415"/>
      <c r="C199" s="416"/>
      <c r="D199" s="75"/>
      <c r="E199" s="75"/>
      <c r="F199" s="75"/>
      <c r="G199" s="75"/>
      <c r="H199" s="75"/>
      <c r="I199" s="75"/>
      <c r="J199" s="75"/>
      <c r="K199" s="75"/>
      <c r="L199" s="75"/>
      <c r="M199" s="414"/>
      <c r="N199" s="414"/>
      <c r="O199">
        <f t="shared" si="22"/>
        <v>0</v>
      </c>
      <c r="P199">
        <f t="shared" si="18"/>
        <v>0</v>
      </c>
      <c r="Q199">
        <f t="shared" si="19"/>
        <v>0</v>
      </c>
      <c r="R199">
        <f t="shared" si="20"/>
        <v>0</v>
      </c>
      <c r="S199">
        <f t="shared" si="21"/>
        <v>0</v>
      </c>
    </row>
    <row r="200" spans="1:19" ht="27.95" customHeight="1">
      <c r="A200" s="95">
        <v>195</v>
      </c>
      <c r="B200" s="415"/>
      <c r="C200" s="416"/>
      <c r="D200" s="75"/>
      <c r="E200" s="75"/>
      <c r="F200" s="75"/>
      <c r="G200" s="75"/>
      <c r="H200" s="75"/>
      <c r="I200" s="75"/>
      <c r="J200" s="75"/>
      <c r="K200" s="75"/>
      <c r="L200" s="75"/>
      <c r="M200" s="414"/>
      <c r="N200" s="414"/>
      <c r="O200">
        <f t="shared" si="22"/>
        <v>0</v>
      </c>
      <c r="P200">
        <f t="shared" si="18"/>
        <v>0</v>
      </c>
      <c r="Q200">
        <f t="shared" si="19"/>
        <v>0</v>
      </c>
      <c r="R200">
        <f t="shared" si="20"/>
        <v>0</v>
      </c>
      <c r="S200">
        <f t="shared" si="21"/>
        <v>0</v>
      </c>
    </row>
    <row r="201" spans="1:19" ht="27.95" customHeight="1">
      <c r="A201" s="95">
        <v>196</v>
      </c>
      <c r="B201" s="415"/>
      <c r="C201" s="416"/>
      <c r="D201" s="75"/>
      <c r="E201" s="75"/>
      <c r="F201" s="75"/>
      <c r="G201" s="75"/>
      <c r="H201" s="75"/>
      <c r="I201" s="75"/>
      <c r="J201" s="75"/>
      <c r="K201" s="75"/>
      <c r="L201" s="75"/>
      <c r="M201" s="414"/>
      <c r="N201" s="414"/>
      <c r="O201">
        <f t="shared" si="22"/>
        <v>0</v>
      </c>
      <c r="P201">
        <f t="shared" si="18"/>
        <v>0</v>
      </c>
      <c r="Q201">
        <f t="shared" si="19"/>
        <v>0</v>
      </c>
      <c r="R201">
        <f t="shared" si="20"/>
        <v>0</v>
      </c>
      <c r="S201">
        <f t="shared" si="21"/>
        <v>0</v>
      </c>
    </row>
    <row r="202" spans="1:19" ht="27.95" customHeight="1">
      <c r="A202" s="95">
        <v>197</v>
      </c>
      <c r="B202" s="415"/>
      <c r="C202" s="416"/>
      <c r="D202" s="75"/>
      <c r="E202" s="75"/>
      <c r="F202" s="75"/>
      <c r="G202" s="75"/>
      <c r="H202" s="75"/>
      <c r="I202" s="75"/>
      <c r="J202" s="75"/>
      <c r="K202" s="75"/>
      <c r="L202" s="75"/>
      <c r="M202" s="414"/>
      <c r="N202" s="414"/>
      <c r="O202">
        <f t="shared" si="22"/>
        <v>0</v>
      </c>
      <c r="P202">
        <f t="shared" si="18"/>
        <v>0</v>
      </c>
      <c r="Q202">
        <f t="shared" si="19"/>
        <v>0</v>
      </c>
      <c r="R202">
        <f t="shared" si="20"/>
        <v>0</v>
      </c>
      <c r="S202">
        <f t="shared" si="21"/>
        <v>0</v>
      </c>
    </row>
    <row r="203" spans="1:19" ht="27.95" customHeight="1">
      <c r="A203" s="95">
        <v>198</v>
      </c>
      <c r="B203" s="415"/>
      <c r="C203" s="416"/>
      <c r="D203" s="75"/>
      <c r="E203" s="75"/>
      <c r="F203" s="75"/>
      <c r="G203" s="75"/>
      <c r="H203" s="75"/>
      <c r="I203" s="75"/>
      <c r="J203" s="75"/>
      <c r="K203" s="75"/>
      <c r="L203" s="75"/>
      <c r="M203" s="414"/>
      <c r="N203" s="414"/>
      <c r="O203">
        <f t="shared" si="22"/>
        <v>0</v>
      </c>
      <c r="P203">
        <f t="shared" si="18"/>
        <v>0</v>
      </c>
      <c r="Q203">
        <f t="shared" si="19"/>
        <v>0</v>
      </c>
      <c r="R203">
        <f t="shared" si="20"/>
        <v>0</v>
      </c>
      <c r="S203">
        <f t="shared" si="21"/>
        <v>0</v>
      </c>
    </row>
    <row r="204" spans="1:19" ht="27.95" customHeight="1">
      <c r="A204" s="95">
        <v>199</v>
      </c>
      <c r="B204" s="415"/>
      <c r="C204" s="416"/>
      <c r="D204" s="75"/>
      <c r="E204" s="75"/>
      <c r="F204" s="75"/>
      <c r="G204" s="75"/>
      <c r="H204" s="75"/>
      <c r="I204" s="75"/>
      <c r="J204" s="75"/>
      <c r="K204" s="75"/>
      <c r="L204" s="75"/>
      <c r="M204" s="414"/>
      <c r="N204" s="414"/>
      <c r="O204">
        <f t="shared" si="22"/>
        <v>0</v>
      </c>
      <c r="P204">
        <f t="shared" si="18"/>
        <v>0</v>
      </c>
      <c r="Q204">
        <f t="shared" si="19"/>
        <v>0</v>
      </c>
      <c r="R204">
        <f t="shared" si="20"/>
        <v>0</v>
      </c>
      <c r="S204">
        <f t="shared" si="21"/>
        <v>0</v>
      </c>
    </row>
    <row r="205" spans="1:19" ht="27.95" customHeight="1">
      <c r="A205" s="95">
        <v>200</v>
      </c>
      <c r="B205" s="415"/>
      <c r="C205" s="416"/>
      <c r="D205" s="75"/>
      <c r="E205" s="75"/>
      <c r="F205" s="75"/>
      <c r="G205" s="75"/>
      <c r="H205" s="75"/>
      <c r="I205" s="75"/>
      <c r="J205" s="75"/>
      <c r="K205" s="75"/>
      <c r="L205" s="75"/>
      <c r="M205" s="414"/>
      <c r="N205" s="414"/>
      <c r="O205">
        <f t="shared" si="22"/>
        <v>0</v>
      </c>
      <c r="P205">
        <f t="shared" si="18"/>
        <v>0</v>
      </c>
      <c r="Q205">
        <f t="shared" si="19"/>
        <v>0</v>
      </c>
      <c r="R205">
        <f t="shared" si="20"/>
        <v>0</v>
      </c>
      <c r="S205">
        <f t="shared" si="21"/>
        <v>0</v>
      </c>
    </row>
    <row r="206" spans="1:19" ht="27.95" customHeight="1">
      <c r="A206" s="95">
        <v>201</v>
      </c>
      <c r="B206" s="415"/>
      <c r="C206" s="416"/>
      <c r="D206" s="75"/>
      <c r="E206" s="75"/>
      <c r="F206" s="75"/>
      <c r="G206" s="75"/>
      <c r="H206" s="75"/>
      <c r="I206" s="75"/>
      <c r="J206" s="75"/>
      <c r="K206" s="75"/>
      <c r="L206" s="75"/>
      <c r="M206" s="414"/>
      <c r="N206" s="414"/>
      <c r="O206">
        <f t="shared" si="22"/>
        <v>0</v>
      </c>
      <c r="P206">
        <f t="shared" si="18"/>
        <v>0</v>
      </c>
      <c r="Q206">
        <f t="shared" si="19"/>
        <v>0</v>
      </c>
      <c r="R206">
        <f t="shared" si="20"/>
        <v>0</v>
      </c>
      <c r="S206">
        <f t="shared" si="21"/>
        <v>0</v>
      </c>
    </row>
    <row r="207" spans="1:19" ht="27.95" customHeight="1">
      <c r="A207" s="95">
        <v>202</v>
      </c>
      <c r="B207" s="415"/>
      <c r="C207" s="416"/>
      <c r="D207" s="75"/>
      <c r="E207" s="75"/>
      <c r="F207" s="75"/>
      <c r="G207" s="75"/>
      <c r="H207" s="75"/>
      <c r="I207" s="75"/>
      <c r="J207" s="75"/>
      <c r="K207" s="75"/>
      <c r="L207" s="75"/>
      <c r="M207" s="414"/>
      <c r="N207" s="414"/>
      <c r="O207">
        <f t="shared" si="22"/>
        <v>0</v>
      </c>
      <c r="P207">
        <f t="shared" si="18"/>
        <v>0</v>
      </c>
      <c r="Q207">
        <f t="shared" si="19"/>
        <v>0</v>
      </c>
      <c r="R207">
        <f t="shared" si="20"/>
        <v>0</v>
      </c>
      <c r="S207">
        <f t="shared" si="21"/>
        <v>0</v>
      </c>
    </row>
    <row r="208" spans="1:19" ht="27.95" customHeight="1">
      <c r="A208" s="95">
        <v>203</v>
      </c>
      <c r="B208" s="415"/>
      <c r="C208" s="416"/>
      <c r="D208" s="75"/>
      <c r="E208" s="75"/>
      <c r="F208" s="75"/>
      <c r="G208" s="75"/>
      <c r="H208" s="75"/>
      <c r="I208" s="75"/>
      <c r="J208" s="75"/>
      <c r="K208" s="75"/>
      <c r="L208" s="75"/>
      <c r="M208" s="414"/>
      <c r="N208" s="414"/>
      <c r="O208">
        <f t="shared" si="22"/>
        <v>0</v>
      </c>
      <c r="P208">
        <f t="shared" si="18"/>
        <v>0</v>
      </c>
      <c r="Q208">
        <f t="shared" si="19"/>
        <v>0</v>
      </c>
      <c r="R208">
        <f t="shared" si="20"/>
        <v>0</v>
      </c>
      <c r="S208">
        <f t="shared" si="21"/>
        <v>0</v>
      </c>
    </row>
    <row r="209" spans="1:19" ht="27.95" customHeight="1">
      <c r="A209" s="95">
        <v>204</v>
      </c>
      <c r="B209" s="415"/>
      <c r="C209" s="416"/>
      <c r="D209" s="75"/>
      <c r="E209" s="75"/>
      <c r="F209" s="75"/>
      <c r="G209" s="75"/>
      <c r="H209" s="75"/>
      <c r="I209" s="75"/>
      <c r="J209" s="75"/>
      <c r="K209" s="75"/>
      <c r="L209" s="75"/>
      <c r="M209" s="414"/>
      <c r="N209" s="414"/>
      <c r="O209">
        <f t="shared" si="22"/>
        <v>0</v>
      </c>
      <c r="P209">
        <f t="shared" si="18"/>
        <v>0</v>
      </c>
      <c r="Q209">
        <f t="shared" si="19"/>
        <v>0</v>
      </c>
      <c r="R209">
        <f t="shared" si="20"/>
        <v>0</v>
      </c>
      <c r="S209">
        <f t="shared" si="21"/>
        <v>0</v>
      </c>
    </row>
    <row r="210" spans="1:19" ht="27.95" customHeight="1">
      <c r="A210" s="95">
        <v>205</v>
      </c>
      <c r="B210" s="415"/>
      <c r="C210" s="416"/>
      <c r="D210" s="75"/>
      <c r="E210" s="75"/>
      <c r="F210" s="75"/>
      <c r="G210" s="75"/>
      <c r="H210" s="75"/>
      <c r="I210" s="75"/>
      <c r="J210" s="75"/>
      <c r="K210" s="75"/>
      <c r="L210" s="75"/>
      <c r="M210" s="414"/>
      <c r="N210" s="414"/>
      <c r="O210">
        <f t="shared" si="22"/>
        <v>0</v>
      </c>
      <c r="P210">
        <f t="shared" si="18"/>
        <v>0</v>
      </c>
      <c r="Q210">
        <f t="shared" si="19"/>
        <v>0</v>
      </c>
      <c r="R210">
        <f t="shared" si="20"/>
        <v>0</v>
      </c>
      <c r="S210">
        <f t="shared" si="21"/>
        <v>0</v>
      </c>
    </row>
    <row r="211" spans="1:19" ht="27.95" customHeight="1">
      <c r="A211" s="95">
        <v>206</v>
      </c>
      <c r="B211" s="415"/>
      <c r="C211" s="416"/>
      <c r="D211" s="75"/>
      <c r="E211" s="75"/>
      <c r="F211" s="75"/>
      <c r="G211" s="75"/>
      <c r="H211" s="75"/>
      <c r="I211" s="75"/>
      <c r="J211" s="75"/>
      <c r="K211" s="75"/>
      <c r="L211" s="75"/>
      <c r="M211" s="414"/>
      <c r="N211" s="414"/>
      <c r="O211">
        <f t="shared" si="22"/>
        <v>0</v>
      </c>
      <c r="P211">
        <f t="shared" si="18"/>
        <v>0</v>
      </c>
      <c r="Q211">
        <f t="shared" si="19"/>
        <v>0</v>
      </c>
      <c r="R211">
        <f t="shared" si="20"/>
        <v>0</v>
      </c>
      <c r="S211">
        <f t="shared" si="21"/>
        <v>0</v>
      </c>
    </row>
    <row r="212" spans="1:19" ht="27.95" customHeight="1">
      <c r="A212" s="95">
        <v>207</v>
      </c>
      <c r="B212" s="415"/>
      <c r="C212" s="416"/>
      <c r="D212" s="75"/>
      <c r="E212" s="75"/>
      <c r="F212" s="75"/>
      <c r="G212" s="75"/>
      <c r="H212" s="75"/>
      <c r="I212" s="75"/>
      <c r="J212" s="75"/>
      <c r="K212" s="75"/>
      <c r="L212" s="75"/>
      <c r="M212" s="414"/>
      <c r="N212" s="414"/>
      <c r="O212">
        <f t="shared" si="22"/>
        <v>0</v>
      </c>
      <c r="P212">
        <f t="shared" si="18"/>
        <v>0</v>
      </c>
      <c r="Q212">
        <f t="shared" si="19"/>
        <v>0</v>
      </c>
      <c r="R212">
        <f t="shared" si="20"/>
        <v>0</v>
      </c>
      <c r="S212">
        <f t="shared" si="21"/>
        <v>0</v>
      </c>
    </row>
    <row r="213" spans="1:19" ht="27.95" customHeight="1">
      <c r="A213" s="95">
        <v>208</v>
      </c>
      <c r="B213" s="415"/>
      <c r="C213" s="416"/>
      <c r="D213" s="75"/>
      <c r="E213" s="75"/>
      <c r="F213" s="75"/>
      <c r="G213" s="75"/>
      <c r="H213" s="75"/>
      <c r="I213" s="75"/>
      <c r="J213" s="75"/>
      <c r="K213" s="75"/>
      <c r="L213" s="75"/>
      <c r="M213" s="414"/>
      <c r="N213" s="414"/>
      <c r="O213">
        <f t="shared" si="22"/>
        <v>0</v>
      </c>
      <c r="P213">
        <f t="shared" si="18"/>
        <v>0</v>
      </c>
      <c r="Q213">
        <f t="shared" si="19"/>
        <v>0</v>
      </c>
      <c r="R213">
        <f t="shared" si="20"/>
        <v>0</v>
      </c>
      <c r="S213">
        <f t="shared" si="21"/>
        <v>0</v>
      </c>
    </row>
    <row r="214" spans="1:19" ht="27.95" customHeight="1">
      <c r="A214" s="95">
        <v>209</v>
      </c>
      <c r="B214" s="415"/>
      <c r="C214" s="416"/>
      <c r="D214" s="75"/>
      <c r="E214" s="75"/>
      <c r="F214" s="75"/>
      <c r="G214" s="75"/>
      <c r="H214" s="75"/>
      <c r="I214" s="75"/>
      <c r="J214" s="75"/>
      <c r="K214" s="75"/>
      <c r="L214" s="75"/>
      <c r="M214" s="414"/>
      <c r="N214" s="414"/>
      <c r="O214">
        <f t="shared" si="22"/>
        <v>0</v>
      </c>
      <c r="P214">
        <f t="shared" si="18"/>
        <v>0</v>
      </c>
      <c r="Q214">
        <f t="shared" si="19"/>
        <v>0</v>
      </c>
      <c r="R214">
        <f t="shared" si="20"/>
        <v>0</v>
      </c>
      <c r="S214">
        <f t="shared" si="21"/>
        <v>0</v>
      </c>
    </row>
    <row r="215" spans="1:19" ht="27.95" customHeight="1">
      <c r="A215" s="95">
        <v>210</v>
      </c>
      <c r="B215" s="415"/>
      <c r="C215" s="416"/>
      <c r="D215" s="75"/>
      <c r="E215" s="75"/>
      <c r="F215" s="75"/>
      <c r="G215" s="75"/>
      <c r="H215" s="75"/>
      <c r="I215" s="75"/>
      <c r="J215" s="75"/>
      <c r="K215" s="75"/>
      <c r="L215" s="75"/>
      <c r="M215" s="414"/>
      <c r="N215" s="414"/>
      <c r="O215">
        <f t="shared" si="22"/>
        <v>0</v>
      </c>
      <c r="P215">
        <f t="shared" si="18"/>
        <v>0</v>
      </c>
      <c r="Q215">
        <f t="shared" si="19"/>
        <v>0</v>
      </c>
      <c r="R215">
        <f t="shared" si="20"/>
        <v>0</v>
      </c>
      <c r="S215">
        <f t="shared" si="21"/>
        <v>0</v>
      </c>
    </row>
    <row r="216" spans="1:19" ht="27.95" customHeight="1">
      <c r="A216" s="95">
        <v>211</v>
      </c>
      <c r="B216" s="415"/>
      <c r="C216" s="416"/>
      <c r="D216" s="75"/>
      <c r="E216" s="75"/>
      <c r="F216" s="75"/>
      <c r="G216" s="75"/>
      <c r="H216" s="75"/>
      <c r="I216" s="75"/>
      <c r="J216" s="75"/>
      <c r="K216" s="75"/>
      <c r="L216" s="75"/>
      <c r="M216" s="414"/>
      <c r="N216" s="414"/>
      <c r="O216">
        <f t="shared" si="22"/>
        <v>0</v>
      </c>
      <c r="P216">
        <f t="shared" si="18"/>
        <v>0</v>
      </c>
      <c r="Q216">
        <f t="shared" si="19"/>
        <v>0</v>
      </c>
      <c r="R216">
        <f t="shared" si="20"/>
        <v>0</v>
      </c>
      <c r="S216">
        <f t="shared" si="21"/>
        <v>0</v>
      </c>
    </row>
    <row r="217" spans="1:19" ht="27.95" customHeight="1">
      <c r="A217" s="95">
        <v>212</v>
      </c>
      <c r="B217" s="415"/>
      <c r="C217" s="416"/>
      <c r="D217" s="75"/>
      <c r="E217" s="75"/>
      <c r="F217" s="75"/>
      <c r="G217" s="75"/>
      <c r="H217" s="75"/>
      <c r="I217" s="75"/>
      <c r="J217" s="75"/>
      <c r="K217" s="75"/>
      <c r="L217" s="75"/>
      <c r="M217" s="414"/>
      <c r="N217" s="414"/>
      <c r="O217">
        <f t="shared" si="22"/>
        <v>0</v>
      </c>
      <c r="P217">
        <f t="shared" si="18"/>
        <v>0</v>
      </c>
      <c r="Q217">
        <f t="shared" si="19"/>
        <v>0</v>
      </c>
      <c r="R217">
        <f t="shared" si="20"/>
        <v>0</v>
      </c>
      <c r="S217">
        <f t="shared" si="21"/>
        <v>0</v>
      </c>
    </row>
    <row r="218" spans="1:19" ht="27.95" customHeight="1">
      <c r="A218" s="95">
        <v>213</v>
      </c>
      <c r="B218" s="415"/>
      <c r="C218" s="416"/>
      <c r="D218" s="75"/>
      <c r="E218" s="75"/>
      <c r="F218" s="75"/>
      <c r="G218" s="75"/>
      <c r="H218" s="75"/>
      <c r="I218" s="75"/>
      <c r="J218" s="75"/>
      <c r="K218" s="75"/>
      <c r="L218" s="75"/>
      <c r="M218" s="414"/>
      <c r="N218" s="414"/>
      <c r="O218">
        <f t="shared" si="22"/>
        <v>0</v>
      </c>
      <c r="P218">
        <f t="shared" si="18"/>
        <v>0</v>
      </c>
      <c r="Q218">
        <f t="shared" si="19"/>
        <v>0</v>
      </c>
      <c r="R218">
        <f t="shared" si="20"/>
        <v>0</v>
      </c>
      <c r="S218">
        <f t="shared" si="21"/>
        <v>0</v>
      </c>
    </row>
    <row r="219" spans="1:19" ht="27.95" customHeight="1">
      <c r="A219" s="95">
        <v>214</v>
      </c>
      <c r="B219" s="415"/>
      <c r="C219" s="416"/>
      <c r="D219" s="75"/>
      <c r="E219" s="75"/>
      <c r="F219" s="75"/>
      <c r="G219" s="75"/>
      <c r="H219" s="75"/>
      <c r="I219" s="75"/>
      <c r="J219" s="75"/>
      <c r="K219" s="75"/>
      <c r="L219" s="75"/>
      <c r="M219" s="414"/>
      <c r="N219" s="414"/>
      <c r="O219">
        <f t="shared" si="22"/>
        <v>0</v>
      </c>
      <c r="P219">
        <f t="shared" si="18"/>
        <v>0</v>
      </c>
      <c r="Q219">
        <f t="shared" si="19"/>
        <v>0</v>
      </c>
      <c r="R219">
        <f t="shared" si="20"/>
        <v>0</v>
      </c>
      <c r="S219">
        <f t="shared" si="21"/>
        <v>0</v>
      </c>
    </row>
    <row r="220" spans="1:19" ht="27.95" customHeight="1">
      <c r="A220" s="95">
        <v>215</v>
      </c>
      <c r="B220" s="415"/>
      <c r="C220" s="416"/>
      <c r="D220" s="75"/>
      <c r="E220" s="75"/>
      <c r="F220" s="75"/>
      <c r="G220" s="75"/>
      <c r="H220" s="75"/>
      <c r="I220" s="75"/>
      <c r="J220" s="75"/>
      <c r="K220" s="75"/>
      <c r="L220" s="75"/>
      <c r="M220" s="414"/>
      <c r="N220" s="414"/>
      <c r="O220">
        <f t="shared" si="22"/>
        <v>0</v>
      </c>
      <c r="P220">
        <f t="shared" si="18"/>
        <v>0</v>
      </c>
      <c r="Q220">
        <f t="shared" si="19"/>
        <v>0</v>
      </c>
      <c r="R220">
        <f t="shared" si="20"/>
        <v>0</v>
      </c>
      <c r="S220">
        <f t="shared" si="21"/>
        <v>0</v>
      </c>
    </row>
    <row r="221" spans="1:19" ht="27.95" customHeight="1">
      <c r="A221" s="95">
        <v>216</v>
      </c>
      <c r="B221" s="415"/>
      <c r="C221" s="416"/>
      <c r="D221" s="75"/>
      <c r="E221" s="75"/>
      <c r="F221" s="75"/>
      <c r="G221" s="75"/>
      <c r="H221" s="75"/>
      <c r="I221" s="75"/>
      <c r="J221" s="75"/>
      <c r="K221" s="75"/>
      <c r="L221" s="75"/>
      <c r="M221" s="414"/>
      <c r="N221" s="414"/>
      <c r="O221">
        <f t="shared" si="22"/>
        <v>0</v>
      </c>
      <c r="P221">
        <f t="shared" si="18"/>
        <v>0</v>
      </c>
      <c r="Q221">
        <f t="shared" si="19"/>
        <v>0</v>
      </c>
      <c r="R221">
        <f t="shared" si="20"/>
        <v>0</v>
      </c>
      <c r="S221">
        <f t="shared" si="21"/>
        <v>0</v>
      </c>
    </row>
    <row r="222" spans="1:19" ht="27.95" customHeight="1">
      <c r="A222" s="95">
        <v>217</v>
      </c>
      <c r="B222" s="415"/>
      <c r="C222" s="416"/>
      <c r="D222" s="75"/>
      <c r="E222" s="75"/>
      <c r="F222" s="75"/>
      <c r="G222" s="75"/>
      <c r="H222" s="75"/>
      <c r="I222" s="75"/>
      <c r="J222" s="75"/>
      <c r="K222" s="75"/>
      <c r="L222" s="75"/>
      <c r="M222" s="414"/>
      <c r="N222" s="414"/>
      <c r="O222">
        <f t="shared" si="22"/>
        <v>0</v>
      </c>
      <c r="P222">
        <f t="shared" si="18"/>
        <v>0</v>
      </c>
      <c r="Q222">
        <f t="shared" si="19"/>
        <v>0</v>
      </c>
      <c r="R222">
        <f t="shared" si="20"/>
        <v>0</v>
      </c>
      <c r="S222">
        <f t="shared" si="21"/>
        <v>0</v>
      </c>
    </row>
    <row r="223" spans="1:19" ht="27.95" customHeight="1">
      <c r="A223" s="95">
        <v>218</v>
      </c>
      <c r="B223" s="415"/>
      <c r="C223" s="416"/>
      <c r="D223" s="75"/>
      <c r="E223" s="75"/>
      <c r="F223" s="75"/>
      <c r="G223" s="75"/>
      <c r="H223" s="75"/>
      <c r="I223" s="75"/>
      <c r="J223" s="75"/>
      <c r="K223" s="75"/>
      <c r="L223" s="75"/>
      <c r="M223" s="414"/>
      <c r="N223" s="414"/>
      <c r="O223">
        <f t="shared" si="22"/>
        <v>0</v>
      </c>
      <c r="P223">
        <f t="shared" si="18"/>
        <v>0</v>
      </c>
      <c r="Q223">
        <f t="shared" si="19"/>
        <v>0</v>
      </c>
      <c r="R223">
        <f t="shared" si="20"/>
        <v>0</v>
      </c>
      <c r="S223">
        <f t="shared" si="21"/>
        <v>0</v>
      </c>
    </row>
    <row r="224" spans="1:19" ht="27.95" customHeight="1">
      <c r="A224" s="95">
        <v>219</v>
      </c>
      <c r="B224" s="415"/>
      <c r="C224" s="416"/>
      <c r="D224" s="75"/>
      <c r="E224" s="75"/>
      <c r="F224" s="75"/>
      <c r="G224" s="75"/>
      <c r="H224" s="75"/>
      <c r="I224" s="75"/>
      <c r="J224" s="75"/>
      <c r="K224" s="75"/>
      <c r="L224" s="75"/>
      <c r="M224" s="414"/>
      <c r="N224" s="414"/>
      <c r="O224">
        <f t="shared" si="22"/>
        <v>0</v>
      </c>
      <c r="P224">
        <f t="shared" si="18"/>
        <v>0</v>
      </c>
      <c r="Q224">
        <f t="shared" si="19"/>
        <v>0</v>
      </c>
      <c r="R224">
        <f t="shared" si="20"/>
        <v>0</v>
      </c>
      <c r="S224">
        <f t="shared" si="21"/>
        <v>0</v>
      </c>
    </row>
    <row r="225" spans="1:19" ht="27.95" customHeight="1">
      <c r="A225" s="95">
        <v>220</v>
      </c>
      <c r="B225" s="415"/>
      <c r="C225" s="416"/>
      <c r="D225" s="75"/>
      <c r="E225" s="75"/>
      <c r="F225" s="75"/>
      <c r="G225" s="75"/>
      <c r="H225" s="75"/>
      <c r="I225" s="75"/>
      <c r="J225" s="75"/>
      <c r="K225" s="75"/>
      <c r="L225" s="75"/>
      <c r="M225" s="414"/>
      <c r="N225" s="414"/>
      <c r="O225">
        <f t="shared" si="22"/>
        <v>0</v>
      </c>
      <c r="P225">
        <f t="shared" si="18"/>
        <v>0</v>
      </c>
      <c r="Q225">
        <f t="shared" si="19"/>
        <v>0</v>
      </c>
      <c r="R225">
        <f t="shared" si="20"/>
        <v>0</v>
      </c>
      <c r="S225">
        <f t="shared" si="21"/>
        <v>0</v>
      </c>
    </row>
    <row r="226" spans="1:19" ht="27.95" customHeight="1">
      <c r="A226" s="95">
        <v>221</v>
      </c>
      <c r="B226" s="415"/>
      <c r="C226" s="416"/>
      <c r="D226" s="75"/>
      <c r="E226" s="75"/>
      <c r="F226" s="75"/>
      <c r="G226" s="75"/>
      <c r="H226" s="75"/>
      <c r="I226" s="75"/>
      <c r="J226" s="75"/>
      <c r="K226" s="75"/>
      <c r="L226" s="75"/>
      <c r="M226" s="414"/>
      <c r="N226" s="414"/>
      <c r="O226">
        <f t="shared" si="22"/>
        <v>0</v>
      </c>
      <c r="P226">
        <f t="shared" si="18"/>
        <v>0</v>
      </c>
      <c r="Q226">
        <f t="shared" si="19"/>
        <v>0</v>
      </c>
      <c r="R226">
        <f t="shared" si="20"/>
        <v>0</v>
      </c>
      <c r="S226">
        <f t="shared" si="21"/>
        <v>0</v>
      </c>
    </row>
    <row r="227" spans="1:19" ht="27.95" customHeight="1">
      <c r="A227" s="95">
        <v>222</v>
      </c>
      <c r="B227" s="415"/>
      <c r="C227" s="416"/>
      <c r="D227" s="75"/>
      <c r="E227" s="75"/>
      <c r="F227" s="75"/>
      <c r="G227" s="75"/>
      <c r="H227" s="75"/>
      <c r="I227" s="75"/>
      <c r="J227" s="75"/>
      <c r="K227" s="75"/>
      <c r="L227" s="75"/>
      <c r="M227" s="414"/>
      <c r="N227" s="414"/>
      <c r="O227">
        <f t="shared" si="22"/>
        <v>0</v>
      </c>
      <c r="P227">
        <f t="shared" si="18"/>
        <v>0</v>
      </c>
      <c r="Q227">
        <f t="shared" si="19"/>
        <v>0</v>
      </c>
      <c r="R227">
        <f t="shared" si="20"/>
        <v>0</v>
      </c>
      <c r="S227">
        <f t="shared" si="21"/>
        <v>0</v>
      </c>
    </row>
    <row r="228" spans="1:19" ht="27.95" customHeight="1">
      <c r="A228" s="95">
        <v>223</v>
      </c>
      <c r="B228" s="415"/>
      <c r="C228" s="416"/>
      <c r="D228" s="75"/>
      <c r="E228" s="75"/>
      <c r="F228" s="75"/>
      <c r="G228" s="75"/>
      <c r="H228" s="75"/>
      <c r="I228" s="75"/>
      <c r="J228" s="75"/>
      <c r="K228" s="75"/>
      <c r="L228" s="75"/>
      <c r="M228" s="414"/>
      <c r="N228" s="414"/>
      <c r="O228">
        <f t="shared" si="22"/>
        <v>0</v>
      </c>
      <c r="P228">
        <f t="shared" ref="P228:P291" si="23">IF(D228="小学生",O228,0)</f>
        <v>0</v>
      </c>
      <c r="Q228">
        <f t="shared" ref="Q228:Q291" si="24">IF(D228="中学生",O228,0)</f>
        <v>0</v>
      </c>
      <c r="R228">
        <f t="shared" ref="R228:R291" si="25">IF(D228="高校生",O228,0)</f>
        <v>0</v>
      </c>
      <c r="S228">
        <f t="shared" ref="S228:S291" si="26">IF(D228="学生",O228,0)</f>
        <v>0</v>
      </c>
    </row>
    <row r="229" spans="1:19" ht="27.95" customHeight="1">
      <c r="A229" s="95">
        <v>224</v>
      </c>
      <c r="B229" s="415"/>
      <c r="C229" s="416"/>
      <c r="D229" s="75"/>
      <c r="E229" s="75"/>
      <c r="F229" s="75"/>
      <c r="G229" s="75"/>
      <c r="H229" s="75"/>
      <c r="I229" s="75"/>
      <c r="J229" s="75"/>
      <c r="K229" s="75"/>
      <c r="L229" s="75"/>
      <c r="M229" s="414"/>
      <c r="N229" s="414"/>
      <c r="O229">
        <f t="shared" si="22"/>
        <v>0</v>
      </c>
      <c r="P229">
        <f t="shared" si="23"/>
        <v>0</v>
      </c>
      <c r="Q229">
        <f t="shared" si="24"/>
        <v>0</v>
      </c>
      <c r="R229">
        <f t="shared" si="25"/>
        <v>0</v>
      </c>
      <c r="S229">
        <f t="shared" si="26"/>
        <v>0</v>
      </c>
    </row>
    <row r="230" spans="1:19" ht="27.95" customHeight="1">
      <c r="A230" s="95">
        <v>225</v>
      </c>
      <c r="B230" s="415"/>
      <c r="C230" s="416"/>
      <c r="D230" s="75"/>
      <c r="E230" s="75"/>
      <c r="F230" s="75"/>
      <c r="G230" s="75"/>
      <c r="H230" s="75"/>
      <c r="I230" s="75"/>
      <c r="J230" s="75"/>
      <c r="K230" s="75"/>
      <c r="L230" s="75"/>
      <c r="M230" s="414"/>
      <c r="N230" s="414"/>
      <c r="O230">
        <f t="shared" si="22"/>
        <v>0</v>
      </c>
      <c r="P230">
        <f t="shared" si="23"/>
        <v>0</v>
      </c>
      <c r="Q230">
        <f t="shared" si="24"/>
        <v>0</v>
      </c>
      <c r="R230">
        <f t="shared" si="25"/>
        <v>0</v>
      </c>
      <c r="S230">
        <f t="shared" si="26"/>
        <v>0</v>
      </c>
    </row>
    <row r="231" spans="1:19" ht="27.95" customHeight="1">
      <c r="A231" s="95">
        <v>226</v>
      </c>
      <c r="B231" s="415"/>
      <c r="C231" s="416"/>
      <c r="D231" s="75"/>
      <c r="E231" s="75"/>
      <c r="F231" s="75"/>
      <c r="G231" s="75"/>
      <c r="H231" s="75"/>
      <c r="I231" s="75"/>
      <c r="J231" s="75"/>
      <c r="K231" s="75"/>
      <c r="L231" s="75"/>
      <c r="M231" s="414"/>
      <c r="N231" s="414"/>
      <c r="O231">
        <f t="shared" si="22"/>
        <v>0</v>
      </c>
      <c r="P231">
        <f t="shared" si="23"/>
        <v>0</v>
      </c>
      <c r="Q231">
        <f t="shared" si="24"/>
        <v>0</v>
      </c>
      <c r="R231">
        <f t="shared" si="25"/>
        <v>0</v>
      </c>
      <c r="S231">
        <f t="shared" si="26"/>
        <v>0</v>
      </c>
    </row>
    <row r="232" spans="1:19" ht="27.95" customHeight="1">
      <c r="A232" s="95">
        <v>227</v>
      </c>
      <c r="B232" s="415"/>
      <c r="C232" s="416"/>
      <c r="D232" s="75"/>
      <c r="E232" s="75"/>
      <c r="F232" s="75"/>
      <c r="G232" s="75"/>
      <c r="H232" s="75"/>
      <c r="I232" s="75"/>
      <c r="J232" s="75"/>
      <c r="K232" s="75"/>
      <c r="L232" s="75"/>
      <c r="M232" s="414"/>
      <c r="N232" s="414"/>
      <c r="O232">
        <f t="shared" si="22"/>
        <v>0</v>
      </c>
      <c r="P232">
        <f t="shared" si="23"/>
        <v>0</v>
      </c>
      <c r="Q232">
        <f t="shared" si="24"/>
        <v>0</v>
      </c>
      <c r="R232">
        <f t="shared" si="25"/>
        <v>0</v>
      </c>
      <c r="S232">
        <f t="shared" si="26"/>
        <v>0</v>
      </c>
    </row>
    <row r="233" spans="1:19" ht="27.95" customHeight="1">
      <c r="A233" s="95">
        <v>228</v>
      </c>
      <c r="B233" s="415"/>
      <c r="C233" s="416"/>
      <c r="D233" s="75"/>
      <c r="E233" s="75"/>
      <c r="F233" s="75"/>
      <c r="G233" s="75"/>
      <c r="H233" s="75"/>
      <c r="I233" s="75"/>
      <c r="J233" s="75"/>
      <c r="K233" s="75"/>
      <c r="L233" s="75"/>
      <c r="M233" s="414"/>
      <c r="N233" s="414"/>
      <c r="O233">
        <f t="shared" si="22"/>
        <v>0</v>
      </c>
      <c r="P233">
        <f t="shared" si="23"/>
        <v>0</v>
      </c>
      <c r="Q233">
        <f t="shared" si="24"/>
        <v>0</v>
      </c>
      <c r="R233">
        <f t="shared" si="25"/>
        <v>0</v>
      </c>
      <c r="S233">
        <f t="shared" si="26"/>
        <v>0</v>
      </c>
    </row>
    <row r="234" spans="1:19" ht="27.95" customHeight="1">
      <c r="A234" s="95">
        <v>229</v>
      </c>
      <c r="B234" s="415"/>
      <c r="C234" s="416"/>
      <c r="D234" s="75"/>
      <c r="E234" s="75"/>
      <c r="F234" s="75"/>
      <c r="G234" s="75"/>
      <c r="H234" s="75"/>
      <c r="I234" s="75"/>
      <c r="J234" s="75"/>
      <c r="K234" s="75"/>
      <c r="L234" s="75"/>
      <c r="M234" s="414"/>
      <c r="N234" s="414"/>
      <c r="O234">
        <f t="shared" si="22"/>
        <v>0</v>
      </c>
      <c r="P234">
        <f t="shared" si="23"/>
        <v>0</v>
      </c>
      <c r="Q234">
        <f t="shared" si="24"/>
        <v>0</v>
      </c>
      <c r="R234">
        <f t="shared" si="25"/>
        <v>0</v>
      </c>
      <c r="S234">
        <f t="shared" si="26"/>
        <v>0</v>
      </c>
    </row>
    <row r="235" spans="1:19" ht="27.95" customHeight="1">
      <c r="A235" s="95">
        <v>230</v>
      </c>
      <c r="B235" s="415"/>
      <c r="C235" s="416"/>
      <c r="D235" s="75"/>
      <c r="E235" s="75"/>
      <c r="F235" s="75"/>
      <c r="G235" s="75"/>
      <c r="H235" s="75"/>
      <c r="I235" s="75"/>
      <c r="J235" s="75"/>
      <c r="K235" s="75"/>
      <c r="L235" s="75"/>
      <c r="M235" s="414"/>
      <c r="N235" s="414"/>
      <c r="O235">
        <f t="shared" si="22"/>
        <v>0</v>
      </c>
      <c r="P235">
        <f t="shared" si="23"/>
        <v>0</v>
      </c>
      <c r="Q235">
        <f t="shared" si="24"/>
        <v>0</v>
      </c>
      <c r="R235">
        <f t="shared" si="25"/>
        <v>0</v>
      </c>
      <c r="S235">
        <f t="shared" si="26"/>
        <v>0</v>
      </c>
    </row>
    <row r="236" spans="1:19" ht="27.95" customHeight="1">
      <c r="A236" s="95">
        <v>231</v>
      </c>
      <c r="B236" s="415"/>
      <c r="C236" s="416"/>
      <c r="D236" s="75"/>
      <c r="E236" s="75"/>
      <c r="F236" s="75"/>
      <c r="G236" s="75"/>
      <c r="H236" s="75"/>
      <c r="I236" s="75"/>
      <c r="J236" s="75"/>
      <c r="K236" s="75"/>
      <c r="L236" s="75"/>
      <c r="M236" s="414"/>
      <c r="N236" s="414"/>
      <c r="O236">
        <f t="shared" si="22"/>
        <v>0</v>
      </c>
      <c r="P236">
        <f t="shared" si="23"/>
        <v>0</v>
      </c>
      <c r="Q236">
        <f t="shared" si="24"/>
        <v>0</v>
      </c>
      <c r="R236">
        <f t="shared" si="25"/>
        <v>0</v>
      </c>
      <c r="S236">
        <f t="shared" si="26"/>
        <v>0</v>
      </c>
    </row>
    <row r="237" spans="1:19" ht="27.95" customHeight="1">
      <c r="A237" s="95">
        <v>232</v>
      </c>
      <c r="B237" s="415"/>
      <c r="C237" s="416"/>
      <c r="D237" s="75"/>
      <c r="E237" s="75"/>
      <c r="F237" s="75"/>
      <c r="G237" s="75"/>
      <c r="H237" s="75"/>
      <c r="I237" s="75"/>
      <c r="J237" s="75"/>
      <c r="K237" s="75"/>
      <c r="L237" s="75"/>
      <c r="M237" s="414"/>
      <c r="N237" s="414"/>
      <c r="O237">
        <f t="shared" si="22"/>
        <v>0</v>
      </c>
      <c r="P237">
        <f t="shared" si="23"/>
        <v>0</v>
      </c>
      <c r="Q237">
        <f t="shared" si="24"/>
        <v>0</v>
      </c>
      <c r="R237">
        <f t="shared" si="25"/>
        <v>0</v>
      </c>
      <c r="S237">
        <f t="shared" si="26"/>
        <v>0</v>
      </c>
    </row>
    <row r="238" spans="1:19" ht="27.95" customHeight="1">
      <c r="A238" s="95">
        <v>233</v>
      </c>
      <c r="B238" s="415"/>
      <c r="C238" s="416"/>
      <c r="D238" s="75"/>
      <c r="E238" s="75"/>
      <c r="F238" s="75"/>
      <c r="G238" s="75"/>
      <c r="H238" s="75"/>
      <c r="I238" s="75"/>
      <c r="J238" s="75"/>
      <c r="K238" s="75"/>
      <c r="L238" s="75"/>
      <c r="M238" s="414"/>
      <c r="N238" s="414"/>
      <c r="O238">
        <f t="shared" si="22"/>
        <v>0</v>
      </c>
      <c r="P238">
        <f t="shared" si="23"/>
        <v>0</v>
      </c>
      <c r="Q238">
        <f t="shared" si="24"/>
        <v>0</v>
      </c>
      <c r="R238">
        <f t="shared" si="25"/>
        <v>0</v>
      </c>
      <c r="S238">
        <f t="shared" si="26"/>
        <v>0</v>
      </c>
    </row>
    <row r="239" spans="1:19" ht="27.95" customHeight="1">
      <c r="A239" s="95">
        <v>234</v>
      </c>
      <c r="B239" s="415"/>
      <c r="C239" s="416"/>
      <c r="D239" s="75"/>
      <c r="E239" s="75"/>
      <c r="F239" s="75"/>
      <c r="G239" s="75"/>
      <c r="H239" s="75"/>
      <c r="I239" s="75"/>
      <c r="J239" s="75"/>
      <c r="K239" s="75"/>
      <c r="L239" s="75"/>
      <c r="M239" s="414"/>
      <c r="N239" s="414"/>
      <c r="O239">
        <f t="shared" si="22"/>
        <v>0</v>
      </c>
      <c r="P239">
        <f t="shared" si="23"/>
        <v>0</v>
      </c>
      <c r="Q239">
        <f t="shared" si="24"/>
        <v>0</v>
      </c>
      <c r="R239">
        <f t="shared" si="25"/>
        <v>0</v>
      </c>
      <c r="S239">
        <f t="shared" si="26"/>
        <v>0</v>
      </c>
    </row>
    <row r="240" spans="1:19" ht="27.95" customHeight="1">
      <c r="A240" s="95">
        <v>235</v>
      </c>
      <c r="B240" s="415"/>
      <c r="C240" s="416"/>
      <c r="D240" s="75"/>
      <c r="E240" s="75"/>
      <c r="F240" s="75"/>
      <c r="G240" s="75"/>
      <c r="H240" s="75"/>
      <c r="I240" s="75"/>
      <c r="J240" s="75"/>
      <c r="K240" s="75"/>
      <c r="L240" s="75"/>
      <c r="M240" s="414"/>
      <c r="N240" s="414"/>
      <c r="O240">
        <f t="shared" si="22"/>
        <v>0</v>
      </c>
      <c r="P240">
        <f t="shared" si="23"/>
        <v>0</v>
      </c>
      <c r="Q240">
        <f t="shared" si="24"/>
        <v>0</v>
      </c>
      <c r="R240">
        <f t="shared" si="25"/>
        <v>0</v>
      </c>
      <c r="S240">
        <f t="shared" si="26"/>
        <v>0</v>
      </c>
    </row>
    <row r="241" spans="1:19" ht="27.95" customHeight="1">
      <c r="A241" s="95">
        <v>236</v>
      </c>
      <c r="B241" s="415"/>
      <c r="C241" s="416"/>
      <c r="D241" s="75"/>
      <c r="E241" s="75"/>
      <c r="F241" s="75"/>
      <c r="G241" s="75"/>
      <c r="H241" s="75"/>
      <c r="I241" s="75"/>
      <c r="J241" s="75"/>
      <c r="K241" s="75"/>
      <c r="L241" s="75"/>
      <c r="M241" s="414"/>
      <c r="N241" s="414"/>
      <c r="O241">
        <f t="shared" si="22"/>
        <v>0</v>
      </c>
      <c r="P241">
        <f t="shared" si="23"/>
        <v>0</v>
      </c>
      <c r="Q241">
        <f t="shared" si="24"/>
        <v>0</v>
      </c>
      <c r="R241">
        <f t="shared" si="25"/>
        <v>0</v>
      </c>
      <c r="S241">
        <f t="shared" si="26"/>
        <v>0</v>
      </c>
    </row>
    <row r="242" spans="1:19" ht="27.95" customHeight="1">
      <c r="A242" s="95">
        <v>237</v>
      </c>
      <c r="B242" s="415"/>
      <c r="C242" s="416"/>
      <c r="D242" s="75"/>
      <c r="E242" s="75"/>
      <c r="F242" s="75"/>
      <c r="G242" s="75"/>
      <c r="H242" s="75"/>
      <c r="I242" s="75"/>
      <c r="J242" s="75"/>
      <c r="K242" s="75"/>
      <c r="L242" s="75"/>
      <c r="M242" s="414"/>
      <c r="N242" s="414"/>
      <c r="O242">
        <f t="shared" si="22"/>
        <v>0</v>
      </c>
      <c r="P242">
        <f t="shared" si="23"/>
        <v>0</v>
      </c>
      <c r="Q242">
        <f t="shared" si="24"/>
        <v>0</v>
      </c>
      <c r="R242">
        <f t="shared" si="25"/>
        <v>0</v>
      </c>
      <c r="S242">
        <f t="shared" si="26"/>
        <v>0</v>
      </c>
    </row>
    <row r="243" spans="1:19" ht="27.95" customHeight="1">
      <c r="A243" s="95">
        <v>238</v>
      </c>
      <c r="B243" s="415"/>
      <c r="C243" s="416"/>
      <c r="D243" s="75"/>
      <c r="E243" s="75"/>
      <c r="F243" s="75"/>
      <c r="G243" s="75"/>
      <c r="H243" s="75"/>
      <c r="I243" s="75"/>
      <c r="J243" s="75"/>
      <c r="K243" s="75"/>
      <c r="L243" s="75"/>
      <c r="M243" s="414"/>
      <c r="N243" s="414"/>
      <c r="O243">
        <f t="shared" si="22"/>
        <v>0</v>
      </c>
      <c r="P243">
        <f t="shared" si="23"/>
        <v>0</v>
      </c>
      <c r="Q243">
        <f t="shared" si="24"/>
        <v>0</v>
      </c>
      <c r="R243">
        <f t="shared" si="25"/>
        <v>0</v>
      </c>
      <c r="S243">
        <f t="shared" si="26"/>
        <v>0</v>
      </c>
    </row>
    <row r="244" spans="1:19" ht="27.95" customHeight="1">
      <c r="A244" s="95">
        <v>239</v>
      </c>
      <c r="B244" s="415"/>
      <c r="C244" s="416"/>
      <c r="D244" s="75"/>
      <c r="E244" s="75"/>
      <c r="F244" s="75"/>
      <c r="G244" s="75"/>
      <c r="H244" s="75"/>
      <c r="I244" s="75"/>
      <c r="J244" s="75"/>
      <c r="K244" s="75"/>
      <c r="L244" s="75"/>
      <c r="M244" s="414"/>
      <c r="N244" s="414"/>
      <c r="O244">
        <f t="shared" si="22"/>
        <v>0</v>
      </c>
      <c r="P244">
        <f t="shared" si="23"/>
        <v>0</v>
      </c>
      <c r="Q244">
        <f t="shared" si="24"/>
        <v>0</v>
      </c>
      <c r="R244">
        <f t="shared" si="25"/>
        <v>0</v>
      </c>
      <c r="S244">
        <f t="shared" si="26"/>
        <v>0</v>
      </c>
    </row>
    <row r="245" spans="1:19" ht="27.95" customHeight="1">
      <c r="A245" s="95">
        <v>240</v>
      </c>
      <c r="B245" s="415"/>
      <c r="C245" s="416"/>
      <c r="D245" s="75"/>
      <c r="E245" s="75"/>
      <c r="F245" s="75"/>
      <c r="G245" s="75"/>
      <c r="H245" s="75"/>
      <c r="I245" s="75"/>
      <c r="J245" s="75"/>
      <c r="K245" s="75"/>
      <c r="L245" s="75"/>
      <c r="M245" s="414"/>
      <c r="N245" s="414"/>
      <c r="O245">
        <f t="shared" si="22"/>
        <v>0</v>
      </c>
      <c r="P245">
        <f t="shared" si="23"/>
        <v>0</v>
      </c>
      <c r="Q245">
        <f t="shared" si="24"/>
        <v>0</v>
      </c>
      <c r="R245">
        <f t="shared" si="25"/>
        <v>0</v>
      </c>
      <c r="S245">
        <f t="shared" si="26"/>
        <v>0</v>
      </c>
    </row>
    <row r="246" spans="1:19" ht="27.95" customHeight="1">
      <c r="A246" s="95">
        <v>241</v>
      </c>
      <c r="B246" s="415"/>
      <c r="C246" s="416"/>
      <c r="D246" s="75"/>
      <c r="E246" s="75"/>
      <c r="F246" s="75"/>
      <c r="G246" s="75"/>
      <c r="H246" s="75"/>
      <c r="I246" s="75"/>
      <c r="J246" s="75"/>
      <c r="K246" s="75"/>
      <c r="L246" s="75"/>
      <c r="M246" s="414"/>
      <c r="N246" s="414"/>
      <c r="O246">
        <f t="shared" si="22"/>
        <v>0</v>
      </c>
      <c r="P246">
        <f t="shared" si="23"/>
        <v>0</v>
      </c>
      <c r="Q246">
        <f t="shared" si="24"/>
        <v>0</v>
      </c>
      <c r="R246">
        <f t="shared" si="25"/>
        <v>0</v>
      </c>
      <c r="S246">
        <f t="shared" si="26"/>
        <v>0</v>
      </c>
    </row>
    <row r="247" spans="1:19" ht="27.95" customHeight="1">
      <c r="A247" s="95">
        <v>242</v>
      </c>
      <c r="B247" s="415"/>
      <c r="C247" s="416"/>
      <c r="D247" s="75"/>
      <c r="E247" s="75"/>
      <c r="F247" s="75"/>
      <c r="G247" s="75"/>
      <c r="H247" s="75"/>
      <c r="I247" s="75"/>
      <c r="J247" s="75"/>
      <c r="K247" s="75"/>
      <c r="L247" s="75"/>
      <c r="M247" s="414"/>
      <c r="N247" s="414"/>
      <c r="O247">
        <f t="shared" si="22"/>
        <v>0</v>
      </c>
      <c r="P247">
        <f t="shared" si="23"/>
        <v>0</v>
      </c>
      <c r="Q247">
        <f t="shared" si="24"/>
        <v>0</v>
      </c>
      <c r="R247">
        <f t="shared" si="25"/>
        <v>0</v>
      </c>
      <c r="S247">
        <f t="shared" si="26"/>
        <v>0</v>
      </c>
    </row>
    <row r="248" spans="1:19" ht="27.95" customHeight="1">
      <c r="A248" s="95">
        <v>243</v>
      </c>
      <c r="B248" s="415"/>
      <c r="C248" s="416"/>
      <c r="D248" s="75"/>
      <c r="E248" s="75"/>
      <c r="F248" s="75"/>
      <c r="G248" s="75"/>
      <c r="H248" s="75"/>
      <c r="I248" s="75"/>
      <c r="J248" s="75"/>
      <c r="K248" s="75"/>
      <c r="L248" s="75"/>
      <c r="M248" s="414"/>
      <c r="N248" s="414"/>
      <c r="O248">
        <f t="shared" si="22"/>
        <v>0</v>
      </c>
      <c r="P248">
        <f t="shared" si="23"/>
        <v>0</v>
      </c>
      <c r="Q248">
        <f t="shared" si="24"/>
        <v>0</v>
      </c>
      <c r="R248">
        <f t="shared" si="25"/>
        <v>0</v>
      </c>
      <c r="S248">
        <f t="shared" si="26"/>
        <v>0</v>
      </c>
    </row>
    <row r="249" spans="1:19" ht="27.95" customHeight="1">
      <c r="A249" s="95">
        <v>244</v>
      </c>
      <c r="B249" s="415"/>
      <c r="C249" s="416"/>
      <c r="D249" s="75"/>
      <c r="E249" s="75"/>
      <c r="F249" s="75"/>
      <c r="G249" s="75"/>
      <c r="H249" s="75"/>
      <c r="I249" s="75"/>
      <c r="J249" s="75"/>
      <c r="K249" s="75"/>
      <c r="L249" s="75"/>
      <c r="M249" s="414"/>
      <c r="N249" s="414"/>
      <c r="O249">
        <f t="shared" si="22"/>
        <v>0</v>
      </c>
      <c r="P249">
        <f t="shared" si="23"/>
        <v>0</v>
      </c>
      <c r="Q249">
        <f t="shared" si="24"/>
        <v>0</v>
      </c>
      <c r="R249">
        <f t="shared" si="25"/>
        <v>0</v>
      </c>
      <c r="S249">
        <f t="shared" si="26"/>
        <v>0</v>
      </c>
    </row>
    <row r="250" spans="1:19" ht="27.95" customHeight="1">
      <c r="A250" s="95">
        <v>245</v>
      </c>
      <c r="B250" s="415"/>
      <c r="C250" s="416"/>
      <c r="D250" s="75"/>
      <c r="E250" s="75"/>
      <c r="F250" s="75"/>
      <c r="G250" s="75"/>
      <c r="H250" s="75"/>
      <c r="I250" s="75"/>
      <c r="J250" s="75"/>
      <c r="K250" s="75"/>
      <c r="L250" s="75"/>
      <c r="M250" s="414"/>
      <c r="N250" s="414"/>
      <c r="O250">
        <f t="shared" si="22"/>
        <v>0</v>
      </c>
      <c r="P250">
        <f t="shared" si="23"/>
        <v>0</v>
      </c>
      <c r="Q250">
        <f t="shared" si="24"/>
        <v>0</v>
      </c>
      <c r="R250">
        <f t="shared" si="25"/>
        <v>0</v>
      </c>
      <c r="S250">
        <f t="shared" si="26"/>
        <v>0</v>
      </c>
    </row>
    <row r="251" spans="1:19" ht="27.95" customHeight="1">
      <c r="A251" s="95">
        <v>246</v>
      </c>
      <c r="B251" s="415"/>
      <c r="C251" s="416"/>
      <c r="D251" s="75"/>
      <c r="E251" s="75"/>
      <c r="F251" s="75"/>
      <c r="G251" s="75"/>
      <c r="H251" s="75"/>
      <c r="I251" s="75"/>
      <c r="J251" s="75"/>
      <c r="K251" s="75"/>
      <c r="L251" s="75"/>
      <c r="M251" s="414"/>
      <c r="N251" s="414"/>
      <c r="O251">
        <f t="shared" si="22"/>
        <v>0</v>
      </c>
      <c r="P251">
        <f t="shared" si="23"/>
        <v>0</v>
      </c>
      <c r="Q251">
        <f t="shared" si="24"/>
        <v>0</v>
      </c>
      <c r="R251">
        <f t="shared" si="25"/>
        <v>0</v>
      </c>
      <c r="S251">
        <f t="shared" si="26"/>
        <v>0</v>
      </c>
    </row>
    <row r="252" spans="1:19" ht="27.95" customHeight="1">
      <c r="A252" s="95">
        <v>247</v>
      </c>
      <c r="B252" s="415"/>
      <c r="C252" s="416"/>
      <c r="D252" s="75"/>
      <c r="E252" s="75"/>
      <c r="F252" s="75"/>
      <c r="G252" s="75"/>
      <c r="H252" s="75"/>
      <c r="I252" s="75"/>
      <c r="J252" s="75"/>
      <c r="K252" s="75"/>
      <c r="L252" s="75"/>
      <c r="M252" s="414"/>
      <c r="N252" s="414"/>
      <c r="O252">
        <f t="shared" si="22"/>
        <v>0</v>
      </c>
      <c r="P252">
        <f t="shared" si="23"/>
        <v>0</v>
      </c>
      <c r="Q252">
        <f t="shared" si="24"/>
        <v>0</v>
      </c>
      <c r="R252">
        <f t="shared" si="25"/>
        <v>0</v>
      </c>
      <c r="S252">
        <f t="shared" si="26"/>
        <v>0</v>
      </c>
    </row>
    <row r="253" spans="1:19" ht="27.95" customHeight="1">
      <c r="A253" s="95">
        <v>248</v>
      </c>
      <c r="B253" s="415"/>
      <c r="C253" s="416"/>
      <c r="D253" s="75"/>
      <c r="E253" s="75"/>
      <c r="F253" s="75"/>
      <c r="G253" s="75"/>
      <c r="H253" s="75"/>
      <c r="I253" s="75"/>
      <c r="J253" s="75"/>
      <c r="K253" s="75"/>
      <c r="L253" s="75"/>
      <c r="M253" s="414"/>
      <c r="N253" s="414"/>
      <c r="O253">
        <f t="shared" si="22"/>
        <v>0</v>
      </c>
      <c r="P253">
        <f t="shared" si="23"/>
        <v>0</v>
      </c>
      <c r="Q253">
        <f t="shared" si="24"/>
        <v>0</v>
      </c>
      <c r="R253">
        <f t="shared" si="25"/>
        <v>0</v>
      </c>
      <c r="S253">
        <f t="shared" si="26"/>
        <v>0</v>
      </c>
    </row>
    <row r="254" spans="1:19" ht="27.95" customHeight="1">
      <c r="A254" s="95">
        <v>249</v>
      </c>
      <c r="B254" s="415"/>
      <c r="C254" s="416"/>
      <c r="D254" s="75"/>
      <c r="E254" s="75"/>
      <c r="F254" s="75"/>
      <c r="G254" s="75"/>
      <c r="H254" s="75"/>
      <c r="I254" s="75"/>
      <c r="J254" s="75"/>
      <c r="K254" s="75"/>
      <c r="L254" s="75"/>
      <c r="M254" s="414"/>
      <c r="N254" s="414"/>
      <c r="O254">
        <f t="shared" si="22"/>
        <v>0</v>
      </c>
      <c r="P254">
        <f t="shared" si="23"/>
        <v>0</v>
      </c>
      <c r="Q254">
        <f t="shared" si="24"/>
        <v>0</v>
      </c>
      <c r="R254">
        <f t="shared" si="25"/>
        <v>0</v>
      </c>
      <c r="S254">
        <f t="shared" si="26"/>
        <v>0</v>
      </c>
    </row>
    <row r="255" spans="1:19" ht="27.95" customHeight="1">
      <c r="A255" s="95">
        <v>250</v>
      </c>
      <c r="B255" s="415"/>
      <c r="C255" s="416"/>
      <c r="D255" s="75"/>
      <c r="E255" s="75"/>
      <c r="F255" s="75"/>
      <c r="G255" s="75"/>
      <c r="H255" s="75"/>
      <c r="I255" s="75"/>
      <c r="J255" s="75"/>
      <c r="K255" s="75"/>
      <c r="L255" s="75"/>
      <c r="M255" s="414"/>
      <c r="N255" s="414"/>
      <c r="O255">
        <f t="shared" si="22"/>
        <v>0</v>
      </c>
      <c r="P255">
        <f t="shared" si="23"/>
        <v>0</v>
      </c>
      <c r="Q255">
        <f t="shared" si="24"/>
        <v>0</v>
      </c>
      <c r="R255">
        <f t="shared" si="25"/>
        <v>0</v>
      </c>
      <c r="S255">
        <f t="shared" si="26"/>
        <v>0</v>
      </c>
    </row>
    <row r="256" spans="1:19" ht="27.95" customHeight="1">
      <c r="A256" s="95">
        <v>251</v>
      </c>
      <c r="B256" s="415"/>
      <c r="C256" s="416"/>
      <c r="D256" s="75"/>
      <c r="E256" s="75"/>
      <c r="F256" s="75"/>
      <c r="G256" s="75"/>
      <c r="H256" s="75"/>
      <c r="I256" s="75"/>
      <c r="J256" s="75"/>
      <c r="K256" s="75"/>
      <c r="L256" s="75"/>
      <c r="M256" s="414"/>
      <c r="N256" s="414"/>
      <c r="O256">
        <f t="shared" si="22"/>
        <v>0</v>
      </c>
      <c r="P256">
        <f t="shared" si="23"/>
        <v>0</v>
      </c>
      <c r="Q256">
        <f t="shared" si="24"/>
        <v>0</v>
      </c>
      <c r="R256">
        <f t="shared" si="25"/>
        <v>0</v>
      </c>
      <c r="S256">
        <f t="shared" si="26"/>
        <v>0</v>
      </c>
    </row>
    <row r="257" spans="1:19" ht="27.95" customHeight="1">
      <c r="A257" s="95">
        <v>252</v>
      </c>
      <c r="B257" s="415"/>
      <c r="C257" s="416"/>
      <c r="D257" s="75"/>
      <c r="E257" s="75"/>
      <c r="F257" s="75"/>
      <c r="G257" s="75"/>
      <c r="H257" s="75"/>
      <c r="I257" s="75"/>
      <c r="J257" s="75"/>
      <c r="K257" s="75"/>
      <c r="L257" s="75"/>
      <c r="M257" s="414"/>
      <c r="N257" s="414"/>
      <c r="O257">
        <f t="shared" si="22"/>
        <v>0</v>
      </c>
      <c r="P257">
        <f t="shared" si="23"/>
        <v>0</v>
      </c>
      <c r="Q257">
        <f t="shared" si="24"/>
        <v>0</v>
      </c>
      <c r="R257">
        <f t="shared" si="25"/>
        <v>0</v>
      </c>
      <c r="S257">
        <f t="shared" si="26"/>
        <v>0</v>
      </c>
    </row>
    <row r="258" spans="1:19" ht="27.95" customHeight="1">
      <c r="A258" s="95">
        <v>253</v>
      </c>
      <c r="B258" s="415"/>
      <c r="C258" s="416"/>
      <c r="D258" s="75"/>
      <c r="E258" s="75"/>
      <c r="F258" s="75"/>
      <c r="G258" s="75"/>
      <c r="H258" s="75"/>
      <c r="I258" s="75"/>
      <c r="J258" s="75"/>
      <c r="K258" s="75"/>
      <c r="L258" s="75"/>
      <c r="M258" s="414"/>
      <c r="N258" s="414"/>
      <c r="O258">
        <f t="shared" si="22"/>
        <v>0</v>
      </c>
      <c r="P258">
        <f t="shared" si="23"/>
        <v>0</v>
      </c>
      <c r="Q258">
        <f t="shared" si="24"/>
        <v>0</v>
      </c>
      <c r="R258">
        <f t="shared" si="25"/>
        <v>0</v>
      </c>
      <c r="S258">
        <f t="shared" si="26"/>
        <v>0</v>
      </c>
    </row>
    <row r="259" spans="1:19" ht="27.95" customHeight="1">
      <c r="A259" s="95">
        <v>254</v>
      </c>
      <c r="B259" s="415"/>
      <c r="C259" s="416"/>
      <c r="D259" s="75"/>
      <c r="E259" s="75"/>
      <c r="F259" s="75"/>
      <c r="G259" s="75"/>
      <c r="H259" s="75"/>
      <c r="I259" s="75"/>
      <c r="J259" s="75"/>
      <c r="K259" s="75"/>
      <c r="L259" s="75"/>
      <c r="M259" s="414"/>
      <c r="N259" s="414"/>
      <c r="O259">
        <f t="shared" si="22"/>
        <v>0</v>
      </c>
      <c r="P259">
        <f t="shared" si="23"/>
        <v>0</v>
      </c>
      <c r="Q259">
        <f t="shared" si="24"/>
        <v>0</v>
      </c>
      <c r="R259">
        <f t="shared" si="25"/>
        <v>0</v>
      </c>
      <c r="S259">
        <f t="shared" si="26"/>
        <v>0</v>
      </c>
    </row>
    <row r="260" spans="1:19" ht="27.95" customHeight="1">
      <c r="A260" s="95">
        <v>255</v>
      </c>
      <c r="B260" s="415"/>
      <c r="C260" s="416"/>
      <c r="D260" s="75"/>
      <c r="E260" s="75"/>
      <c r="F260" s="75"/>
      <c r="G260" s="75"/>
      <c r="H260" s="75"/>
      <c r="I260" s="75"/>
      <c r="J260" s="75"/>
      <c r="K260" s="75"/>
      <c r="L260" s="75"/>
      <c r="M260" s="414"/>
      <c r="N260" s="414"/>
      <c r="O260">
        <f t="shared" si="22"/>
        <v>0</v>
      </c>
      <c r="P260">
        <f t="shared" si="23"/>
        <v>0</v>
      </c>
      <c r="Q260">
        <f t="shared" si="24"/>
        <v>0</v>
      </c>
      <c r="R260">
        <f t="shared" si="25"/>
        <v>0</v>
      </c>
      <c r="S260">
        <f t="shared" si="26"/>
        <v>0</v>
      </c>
    </row>
    <row r="261" spans="1:19" ht="27.95" customHeight="1">
      <c r="A261" s="95">
        <v>256</v>
      </c>
      <c r="B261" s="415"/>
      <c r="C261" s="416"/>
      <c r="D261" s="75"/>
      <c r="E261" s="75"/>
      <c r="F261" s="75"/>
      <c r="G261" s="75"/>
      <c r="H261" s="75"/>
      <c r="I261" s="75"/>
      <c r="J261" s="75"/>
      <c r="K261" s="75"/>
      <c r="L261" s="75"/>
      <c r="M261" s="414"/>
      <c r="N261" s="414"/>
      <c r="O261">
        <f t="shared" si="22"/>
        <v>0</v>
      </c>
      <c r="P261">
        <f t="shared" si="23"/>
        <v>0</v>
      </c>
      <c r="Q261">
        <f t="shared" si="24"/>
        <v>0</v>
      </c>
      <c r="R261">
        <f t="shared" si="25"/>
        <v>0</v>
      </c>
      <c r="S261">
        <f t="shared" si="26"/>
        <v>0</v>
      </c>
    </row>
    <row r="262" spans="1:19" ht="27.95" customHeight="1">
      <c r="A262" s="95">
        <v>257</v>
      </c>
      <c r="B262" s="415"/>
      <c r="C262" s="416"/>
      <c r="D262" s="75"/>
      <c r="E262" s="75"/>
      <c r="F262" s="75"/>
      <c r="G262" s="75"/>
      <c r="H262" s="75"/>
      <c r="I262" s="75"/>
      <c r="J262" s="75"/>
      <c r="K262" s="75"/>
      <c r="L262" s="75"/>
      <c r="M262" s="414"/>
      <c r="N262" s="414"/>
      <c r="O262">
        <f t="shared" ref="O262:O325" si="27">COUNTIF(G262:L262,"〇")</f>
        <v>0</v>
      </c>
      <c r="P262">
        <f t="shared" si="23"/>
        <v>0</v>
      </c>
      <c r="Q262">
        <f t="shared" si="24"/>
        <v>0</v>
      </c>
      <c r="R262">
        <f t="shared" si="25"/>
        <v>0</v>
      </c>
      <c r="S262">
        <f t="shared" si="26"/>
        <v>0</v>
      </c>
    </row>
    <row r="263" spans="1:19" ht="27.95" customHeight="1">
      <c r="A263" s="95">
        <v>258</v>
      </c>
      <c r="B263" s="415"/>
      <c r="C263" s="416"/>
      <c r="D263" s="75"/>
      <c r="E263" s="75"/>
      <c r="F263" s="75"/>
      <c r="G263" s="75"/>
      <c r="H263" s="75"/>
      <c r="I263" s="75"/>
      <c r="J263" s="75"/>
      <c r="K263" s="75"/>
      <c r="L263" s="75"/>
      <c r="M263" s="414"/>
      <c r="N263" s="414"/>
      <c r="O263">
        <f t="shared" si="27"/>
        <v>0</v>
      </c>
      <c r="P263">
        <f t="shared" si="23"/>
        <v>0</v>
      </c>
      <c r="Q263">
        <f t="shared" si="24"/>
        <v>0</v>
      </c>
      <c r="R263">
        <f t="shared" si="25"/>
        <v>0</v>
      </c>
      <c r="S263">
        <f t="shared" si="26"/>
        <v>0</v>
      </c>
    </row>
    <row r="264" spans="1:19" ht="27.95" customHeight="1">
      <c r="A264" s="95">
        <v>259</v>
      </c>
      <c r="B264" s="415"/>
      <c r="C264" s="416"/>
      <c r="D264" s="75"/>
      <c r="E264" s="75"/>
      <c r="F264" s="75"/>
      <c r="G264" s="75"/>
      <c r="H264" s="75"/>
      <c r="I264" s="75"/>
      <c r="J264" s="75"/>
      <c r="K264" s="75"/>
      <c r="L264" s="75"/>
      <c r="M264" s="414"/>
      <c r="N264" s="414"/>
      <c r="O264">
        <f t="shared" si="27"/>
        <v>0</v>
      </c>
      <c r="P264">
        <f t="shared" si="23"/>
        <v>0</v>
      </c>
      <c r="Q264">
        <f t="shared" si="24"/>
        <v>0</v>
      </c>
      <c r="R264">
        <f t="shared" si="25"/>
        <v>0</v>
      </c>
      <c r="S264">
        <f t="shared" si="26"/>
        <v>0</v>
      </c>
    </row>
    <row r="265" spans="1:19" ht="27.95" customHeight="1">
      <c r="A265" s="95">
        <v>260</v>
      </c>
      <c r="B265" s="415"/>
      <c r="C265" s="416"/>
      <c r="D265" s="75"/>
      <c r="E265" s="75"/>
      <c r="F265" s="75"/>
      <c r="G265" s="75"/>
      <c r="H265" s="75"/>
      <c r="I265" s="75"/>
      <c r="J265" s="75"/>
      <c r="K265" s="75"/>
      <c r="L265" s="75"/>
      <c r="M265" s="414"/>
      <c r="N265" s="414"/>
      <c r="O265">
        <f t="shared" si="27"/>
        <v>0</v>
      </c>
      <c r="P265">
        <f t="shared" si="23"/>
        <v>0</v>
      </c>
      <c r="Q265">
        <f t="shared" si="24"/>
        <v>0</v>
      </c>
      <c r="R265">
        <f t="shared" si="25"/>
        <v>0</v>
      </c>
      <c r="S265">
        <f t="shared" si="26"/>
        <v>0</v>
      </c>
    </row>
    <row r="266" spans="1:19" ht="27.95" customHeight="1">
      <c r="A266" s="95">
        <v>261</v>
      </c>
      <c r="B266" s="415"/>
      <c r="C266" s="416"/>
      <c r="D266" s="75"/>
      <c r="E266" s="75"/>
      <c r="F266" s="75"/>
      <c r="G266" s="75"/>
      <c r="H266" s="75"/>
      <c r="I266" s="75"/>
      <c r="J266" s="75"/>
      <c r="K266" s="75"/>
      <c r="L266" s="75"/>
      <c r="M266" s="414"/>
      <c r="N266" s="414"/>
      <c r="O266">
        <f t="shared" si="27"/>
        <v>0</v>
      </c>
      <c r="P266">
        <f t="shared" si="23"/>
        <v>0</v>
      </c>
      <c r="Q266">
        <f t="shared" si="24"/>
        <v>0</v>
      </c>
      <c r="R266">
        <f t="shared" si="25"/>
        <v>0</v>
      </c>
      <c r="S266">
        <f t="shared" si="26"/>
        <v>0</v>
      </c>
    </row>
    <row r="267" spans="1:19" ht="27.95" customHeight="1">
      <c r="A267" s="95">
        <v>262</v>
      </c>
      <c r="B267" s="415"/>
      <c r="C267" s="416"/>
      <c r="D267" s="75"/>
      <c r="E267" s="75"/>
      <c r="F267" s="75"/>
      <c r="G267" s="75"/>
      <c r="H267" s="75"/>
      <c r="I267" s="75"/>
      <c r="J267" s="75"/>
      <c r="K267" s="75"/>
      <c r="L267" s="75"/>
      <c r="M267" s="414"/>
      <c r="N267" s="414"/>
      <c r="O267">
        <f t="shared" si="27"/>
        <v>0</v>
      </c>
      <c r="P267">
        <f t="shared" si="23"/>
        <v>0</v>
      </c>
      <c r="Q267">
        <f t="shared" si="24"/>
        <v>0</v>
      </c>
      <c r="R267">
        <f t="shared" si="25"/>
        <v>0</v>
      </c>
      <c r="S267">
        <f t="shared" si="26"/>
        <v>0</v>
      </c>
    </row>
    <row r="268" spans="1:19" ht="27.95" customHeight="1">
      <c r="A268" s="95">
        <v>263</v>
      </c>
      <c r="B268" s="415"/>
      <c r="C268" s="416"/>
      <c r="D268" s="75"/>
      <c r="E268" s="75"/>
      <c r="F268" s="75"/>
      <c r="G268" s="75"/>
      <c r="H268" s="75"/>
      <c r="I268" s="75"/>
      <c r="J268" s="75"/>
      <c r="K268" s="75"/>
      <c r="L268" s="75"/>
      <c r="M268" s="414"/>
      <c r="N268" s="414"/>
      <c r="O268">
        <f t="shared" si="27"/>
        <v>0</v>
      </c>
      <c r="P268">
        <f t="shared" si="23"/>
        <v>0</v>
      </c>
      <c r="Q268">
        <f t="shared" si="24"/>
        <v>0</v>
      </c>
      <c r="R268">
        <f t="shared" si="25"/>
        <v>0</v>
      </c>
      <c r="S268">
        <f t="shared" si="26"/>
        <v>0</v>
      </c>
    </row>
    <row r="269" spans="1:19" ht="27.95" customHeight="1">
      <c r="A269" s="95">
        <v>264</v>
      </c>
      <c r="B269" s="415"/>
      <c r="C269" s="416"/>
      <c r="D269" s="75"/>
      <c r="E269" s="75"/>
      <c r="F269" s="75"/>
      <c r="G269" s="75"/>
      <c r="H269" s="75"/>
      <c r="I269" s="75"/>
      <c r="J269" s="75"/>
      <c r="K269" s="75"/>
      <c r="L269" s="75"/>
      <c r="M269" s="414"/>
      <c r="N269" s="414"/>
      <c r="O269">
        <f t="shared" si="27"/>
        <v>0</v>
      </c>
      <c r="P269">
        <f t="shared" si="23"/>
        <v>0</v>
      </c>
      <c r="Q269">
        <f t="shared" si="24"/>
        <v>0</v>
      </c>
      <c r="R269">
        <f t="shared" si="25"/>
        <v>0</v>
      </c>
      <c r="S269">
        <f t="shared" si="26"/>
        <v>0</v>
      </c>
    </row>
    <row r="270" spans="1:19" ht="27.95" customHeight="1">
      <c r="A270" s="95">
        <v>265</v>
      </c>
      <c r="B270" s="415"/>
      <c r="C270" s="416"/>
      <c r="D270" s="75"/>
      <c r="E270" s="75"/>
      <c r="F270" s="75"/>
      <c r="G270" s="75"/>
      <c r="H270" s="75"/>
      <c r="I270" s="75"/>
      <c r="J270" s="75"/>
      <c r="K270" s="75"/>
      <c r="L270" s="75"/>
      <c r="M270" s="414"/>
      <c r="N270" s="414"/>
      <c r="O270">
        <f t="shared" si="27"/>
        <v>0</v>
      </c>
      <c r="P270">
        <f t="shared" si="23"/>
        <v>0</v>
      </c>
      <c r="Q270">
        <f t="shared" si="24"/>
        <v>0</v>
      </c>
      <c r="R270">
        <f t="shared" si="25"/>
        <v>0</v>
      </c>
      <c r="S270">
        <f t="shared" si="26"/>
        <v>0</v>
      </c>
    </row>
    <row r="271" spans="1:19" ht="27.95" customHeight="1">
      <c r="A271" s="95">
        <v>266</v>
      </c>
      <c r="B271" s="415"/>
      <c r="C271" s="416"/>
      <c r="D271" s="75"/>
      <c r="E271" s="75"/>
      <c r="F271" s="75"/>
      <c r="G271" s="75"/>
      <c r="H271" s="75"/>
      <c r="I271" s="75"/>
      <c r="J271" s="75"/>
      <c r="K271" s="75"/>
      <c r="L271" s="75"/>
      <c r="M271" s="414"/>
      <c r="N271" s="414"/>
      <c r="O271">
        <f t="shared" si="27"/>
        <v>0</v>
      </c>
      <c r="P271">
        <f t="shared" si="23"/>
        <v>0</v>
      </c>
      <c r="Q271">
        <f t="shared" si="24"/>
        <v>0</v>
      </c>
      <c r="R271">
        <f t="shared" si="25"/>
        <v>0</v>
      </c>
      <c r="S271">
        <f t="shared" si="26"/>
        <v>0</v>
      </c>
    </row>
    <row r="272" spans="1:19" ht="27.95" customHeight="1">
      <c r="A272" s="95">
        <v>267</v>
      </c>
      <c r="B272" s="415"/>
      <c r="C272" s="416"/>
      <c r="D272" s="75"/>
      <c r="E272" s="75"/>
      <c r="F272" s="75"/>
      <c r="G272" s="75"/>
      <c r="H272" s="75"/>
      <c r="I272" s="75"/>
      <c r="J272" s="75"/>
      <c r="K272" s="75"/>
      <c r="L272" s="75"/>
      <c r="M272" s="414"/>
      <c r="N272" s="414"/>
      <c r="O272">
        <f t="shared" si="27"/>
        <v>0</v>
      </c>
      <c r="P272">
        <f t="shared" si="23"/>
        <v>0</v>
      </c>
      <c r="Q272">
        <f t="shared" si="24"/>
        <v>0</v>
      </c>
      <c r="R272">
        <f t="shared" si="25"/>
        <v>0</v>
      </c>
      <c r="S272">
        <f t="shared" si="26"/>
        <v>0</v>
      </c>
    </row>
    <row r="273" spans="1:19" ht="27.95" customHeight="1">
      <c r="A273" s="95">
        <v>268</v>
      </c>
      <c r="B273" s="415"/>
      <c r="C273" s="416"/>
      <c r="D273" s="75"/>
      <c r="E273" s="75"/>
      <c r="F273" s="75"/>
      <c r="G273" s="75"/>
      <c r="H273" s="75"/>
      <c r="I273" s="75"/>
      <c r="J273" s="75"/>
      <c r="K273" s="75"/>
      <c r="L273" s="75"/>
      <c r="M273" s="414"/>
      <c r="N273" s="414"/>
      <c r="O273">
        <f t="shared" si="27"/>
        <v>0</v>
      </c>
      <c r="P273">
        <f t="shared" si="23"/>
        <v>0</v>
      </c>
      <c r="Q273">
        <f t="shared" si="24"/>
        <v>0</v>
      </c>
      <c r="R273">
        <f t="shared" si="25"/>
        <v>0</v>
      </c>
      <c r="S273">
        <f t="shared" si="26"/>
        <v>0</v>
      </c>
    </row>
    <row r="274" spans="1:19" ht="27.95" customHeight="1">
      <c r="A274" s="95">
        <v>269</v>
      </c>
      <c r="B274" s="415"/>
      <c r="C274" s="416"/>
      <c r="D274" s="75"/>
      <c r="E274" s="75"/>
      <c r="F274" s="75"/>
      <c r="G274" s="75"/>
      <c r="H274" s="75"/>
      <c r="I274" s="75"/>
      <c r="J274" s="75"/>
      <c r="K274" s="75"/>
      <c r="L274" s="75"/>
      <c r="M274" s="414"/>
      <c r="N274" s="414"/>
      <c r="O274">
        <f t="shared" si="27"/>
        <v>0</v>
      </c>
      <c r="P274">
        <f t="shared" si="23"/>
        <v>0</v>
      </c>
      <c r="Q274">
        <f t="shared" si="24"/>
        <v>0</v>
      </c>
      <c r="R274">
        <f t="shared" si="25"/>
        <v>0</v>
      </c>
      <c r="S274">
        <f t="shared" si="26"/>
        <v>0</v>
      </c>
    </row>
    <row r="275" spans="1:19" ht="27.95" customHeight="1">
      <c r="A275" s="95">
        <v>270</v>
      </c>
      <c r="B275" s="415"/>
      <c r="C275" s="416"/>
      <c r="D275" s="75"/>
      <c r="E275" s="75"/>
      <c r="F275" s="75"/>
      <c r="G275" s="75"/>
      <c r="H275" s="75"/>
      <c r="I275" s="75"/>
      <c r="J275" s="75"/>
      <c r="K275" s="75"/>
      <c r="L275" s="75"/>
      <c r="M275" s="414"/>
      <c r="N275" s="414"/>
      <c r="O275">
        <f t="shared" si="27"/>
        <v>0</v>
      </c>
      <c r="P275">
        <f t="shared" si="23"/>
        <v>0</v>
      </c>
      <c r="Q275">
        <f t="shared" si="24"/>
        <v>0</v>
      </c>
      <c r="R275">
        <f t="shared" si="25"/>
        <v>0</v>
      </c>
      <c r="S275">
        <f t="shared" si="26"/>
        <v>0</v>
      </c>
    </row>
    <row r="276" spans="1:19" ht="27.95" customHeight="1">
      <c r="A276" s="95">
        <v>271</v>
      </c>
      <c r="B276" s="415"/>
      <c r="C276" s="416"/>
      <c r="D276" s="75"/>
      <c r="E276" s="75"/>
      <c r="F276" s="75"/>
      <c r="G276" s="75"/>
      <c r="H276" s="75"/>
      <c r="I276" s="75"/>
      <c r="J276" s="75"/>
      <c r="K276" s="75"/>
      <c r="L276" s="75"/>
      <c r="M276" s="414"/>
      <c r="N276" s="414"/>
      <c r="O276">
        <f t="shared" si="27"/>
        <v>0</v>
      </c>
      <c r="P276">
        <f t="shared" si="23"/>
        <v>0</v>
      </c>
      <c r="Q276">
        <f t="shared" si="24"/>
        <v>0</v>
      </c>
      <c r="R276">
        <f t="shared" si="25"/>
        <v>0</v>
      </c>
      <c r="S276">
        <f t="shared" si="26"/>
        <v>0</v>
      </c>
    </row>
    <row r="277" spans="1:19" ht="27.95" customHeight="1">
      <c r="A277" s="95">
        <v>272</v>
      </c>
      <c r="B277" s="415"/>
      <c r="C277" s="416"/>
      <c r="D277" s="75"/>
      <c r="E277" s="75"/>
      <c r="F277" s="75"/>
      <c r="G277" s="75"/>
      <c r="H277" s="75"/>
      <c r="I277" s="75"/>
      <c r="J277" s="75"/>
      <c r="K277" s="75"/>
      <c r="L277" s="75"/>
      <c r="M277" s="414"/>
      <c r="N277" s="414"/>
      <c r="O277">
        <f t="shared" si="27"/>
        <v>0</v>
      </c>
      <c r="P277">
        <f t="shared" si="23"/>
        <v>0</v>
      </c>
      <c r="Q277">
        <f t="shared" si="24"/>
        <v>0</v>
      </c>
      <c r="R277">
        <f t="shared" si="25"/>
        <v>0</v>
      </c>
      <c r="S277">
        <f t="shared" si="26"/>
        <v>0</v>
      </c>
    </row>
    <row r="278" spans="1:19" ht="27.95" customHeight="1">
      <c r="A278" s="95">
        <v>273</v>
      </c>
      <c r="B278" s="415"/>
      <c r="C278" s="416"/>
      <c r="D278" s="75"/>
      <c r="E278" s="75"/>
      <c r="F278" s="75"/>
      <c r="G278" s="75"/>
      <c r="H278" s="75"/>
      <c r="I278" s="75"/>
      <c r="J278" s="75"/>
      <c r="K278" s="75"/>
      <c r="L278" s="75"/>
      <c r="M278" s="414"/>
      <c r="N278" s="414"/>
      <c r="O278">
        <f t="shared" si="27"/>
        <v>0</v>
      </c>
      <c r="P278">
        <f t="shared" si="23"/>
        <v>0</v>
      </c>
      <c r="Q278">
        <f t="shared" si="24"/>
        <v>0</v>
      </c>
      <c r="R278">
        <f t="shared" si="25"/>
        <v>0</v>
      </c>
      <c r="S278">
        <f t="shared" si="26"/>
        <v>0</v>
      </c>
    </row>
    <row r="279" spans="1:19" ht="27.95" customHeight="1">
      <c r="A279" s="95">
        <v>274</v>
      </c>
      <c r="B279" s="415"/>
      <c r="C279" s="416"/>
      <c r="D279" s="75"/>
      <c r="E279" s="75"/>
      <c r="F279" s="75"/>
      <c r="G279" s="75"/>
      <c r="H279" s="75"/>
      <c r="I279" s="75"/>
      <c r="J279" s="75"/>
      <c r="K279" s="75"/>
      <c r="L279" s="75"/>
      <c r="M279" s="414"/>
      <c r="N279" s="414"/>
      <c r="O279">
        <f t="shared" si="27"/>
        <v>0</v>
      </c>
      <c r="P279">
        <f t="shared" si="23"/>
        <v>0</v>
      </c>
      <c r="Q279">
        <f t="shared" si="24"/>
        <v>0</v>
      </c>
      <c r="R279">
        <f t="shared" si="25"/>
        <v>0</v>
      </c>
      <c r="S279">
        <f t="shared" si="26"/>
        <v>0</v>
      </c>
    </row>
    <row r="280" spans="1:19" ht="27.95" customHeight="1">
      <c r="A280" s="95">
        <v>275</v>
      </c>
      <c r="B280" s="415"/>
      <c r="C280" s="416"/>
      <c r="D280" s="75"/>
      <c r="E280" s="75"/>
      <c r="F280" s="75"/>
      <c r="G280" s="75"/>
      <c r="H280" s="75"/>
      <c r="I280" s="75"/>
      <c r="J280" s="75"/>
      <c r="K280" s="75"/>
      <c r="L280" s="75"/>
      <c r="M280" s="414"/>
      <c r="N280" s="414"/>
      <c r="O280">
        <f t="shared" si="27"/>
        <v>0</v>
      </c>
      <c r="P280">
        <f t="shared" si="23"/>
        <v>0</v>
      </c>
      <c r="Q280">
        <f t="shared" si="24"/>
        <v>0</v>
      </c>
      <c r="R280">
        <f t="shared" si="25"/>
        <v>0</v>
      </c>
      <c r="S280">
        <f t="shared" si="26"/>
        <v>0</v>
      </c>
    </row>
    <row r="281" spans="1:19" ht="27.95" customHeight="1">
      <c r="A281" s="95">
        <v>276</v>
      </c>
      <c r="B281" s="415"/>
      <c r="C281" s="416"/>
      <c r="D281" s="75"/>
      <c r="E281" s="75"/>
      <c r="F281" s="75"/>
      <c r="G281" s="75"/>
      <c r="H281" s="75"/>
      <c r="I281" s="75"/>
      <c r="J281" s="75"/>
      <c r="K281" s="75"/>
      <c r="L281" s="75"/>
      <c r="M281" s="414"/>
      <c r="N281" s="414"/>
      <c r="O281">
        <f t="shared" si="27"/>
        <v>0</v>
      </c>
      <c r="P281">
        <f t="shared" si="23"/>
        <v>0</v>
      </c>
      <c r="Q281">
        <f t="shared" si="24"/>
        <v>0</v>
      </c>
      <c r="R281">
        <f t="shared" si="25"/>
        <v>0</v>
      </c>
      <c r="S281">
        <f t="shared" si="26"/>
        <v>0</v>
      </c>
    </row>
    <row r="282" spans="1:19" ht="27.95" customHeight="1">
      <c r="A282" s="95">
        <v>277</v>
      </c>
      <c r="B282" s="415"/>
      <c r="C282" s="416"/>
      <c r="D282" s="75"/>
      <c r="E282" s="75"/>
      <c r="F282" s="75"/>
      <c r="G282" s="75"/>
      <c r="H282" s="75"/>
      <c r="I282" s="75"/>
      <c r="J282" s="75"/>
      <c r="K282" s="75"/>
      <c r="L282" s="75"/>
      <c r="M282" s="414"/>
      <c r="N282" s="414"/>
      <c r="O282">
        <f t="shared" si="27"/>
        <v>0</v>
      </c>
      <c r="P282">
        <f t="shared" si="23"/>
        <v>0</v>
      </c>
      <c r="Q282">
        <f t="shared" si="24"/>
        <v>0</v>
      </c>
      <c r="R282">
        <f t="shared" si="25"/>
        <v>0</v>
      </c>
      <c r="S282">
        <f t="shared" si="26"/>
        <v>0</v>
      </c>
    </row>
    <row r="283" spans="1:19" ht="27.95" customHeight="1">
      <c r="A283" s="95">
        <v>278</v>
      </c>
      <c r="B283" s="415"/>
      <c r="C283" s="416"/>
      <c r="D283" s="75"/>
      <c r="E283" s="75"/>
      <c r="F283" s="75"/>
      <c r="G283" s="75"/>
      <c r="H283" s="75"/>
      <c r="I283" s="75"/>
      <c r="J283" s="75"/>
      <c r="K283" s="75"/>
      <c r="L283" s="75"/>
      <c r="M283" s="414"/>
      <c r="N283" s="414"/>
      <c r="O283">
        <f t="shared" si="27"/>
        <v>0</v>
      </c>
      <c r="P283">
        <f t="shared" si="23"/>
        <v>0</v>
      </c>
      <c r="Q283">
        <f t="shared" si="24"/>
        <v>0</v>
      </c>
      <c r="R283">
        <f t="shared" si="25"/>
        <v>0</v>
      </c>
      <c r="S283">
        <f t="shared" si="26"/>
        <v>0</v>
      </c>
    </row>
    <row r="284" spans="1:19" ht="27.95" customHeight="1">
      <c r="A284" s="95">
        <v>279</v>
      </c>
      <c r="B284" s="415"/>
      <c r="C284" s="416"/>
      <c r="D284" s="75"/>
      <c r="E284" s="75"/>
      <c r="F284" s="75"/>
      <c r="G284" s="75"/>
      <c r="H284" s="75"/>
      <c r="I284" s="75"/>
      <c r="J284" s="75"/>
      <c r="K284" s="75"/>
      <c r="L284" s="75"/>
      <c r="M284" s="414"/>
      <c r="N284" s="414"/>
      <c r="O284">
        <f t="shared" si="27"/>
        <v>0</v>
      </c>
      <c r="P284">
        <f t="shared" si="23"/>
        <v>0</v>
      </c>
      <c r="Q284">
        <f t="shared" si="24"/>
        <v>0</v>
      </c>
      <c r="R284">
        <f t="shared" si="25"/>
        <v>0</v>
      </c>
      <c r="S284">
        <f t="shared" si="26"/>
        <v>0</v>
      </c>
    </row>
    <row r="285" spans="1:19" ht="27.95" customHeight="1">
      <c r="A285" s="95">
        <v>280</v>
      </c>
      <c r="B285" s="415"/>
      <c r="C285" s="416"/>
      <c r="D285" s="75"/>
      <c r="E285" s="75"/>
      <c r="F285" s="75"/>
      <c r="G285" s="75"/>
      <c r="H285" s="75"/>
      <c r="I285" s="75"/>
      <c r="J285" s="75"/>
      <c r="K285" s="75"/>
      <c r="L285" s="75"/>
      <c r="M285" s="414"/>
      <c r="N285" s="414"/>
      <c r="O285">
        <f t="shared" si="27"/>
        <v>0</v>
      </c>
      <c r="P285">
        <f t="shared" si="23"/>
        <v>0</v>
      </c>
      <c r="Q285">
        <f t="shared" si="24"/>
        <v>0</v>
      </c>
      <c r="R285">
        <f t="shared" si="25"/>
        <v>0</v>
      </c>
      <c r="S285">
        <f t="shared" si="26"/>
        <v>0</v>
      </c>
    </row>
    <row r="286" spans="1:19" ht="27.95" customHeight="1">
      <c r="A286" s="95">
        <v>281</v>
      </c>
      <c r="B286" s="415"/>
      <c r="C286" s="416"/>
      <c r="D286" s="75"/>
      <c r="E286" s="75"/>
      <c r="F286" s="75"/>
      <c r="G286" s="75"/>
      <c r="H286" s="75"/>
      <c r="I286" s="75"/>
      <c r="J286" s="75"/>
      <c r="K286" s="75"/>
      <c r="L286" s="75"/>
      <c r="M286" s="414"/>
      <c r="N286" s="414"/>
      <c r="O286">
        <f t="shared" si="27"/>
        <v>0</v>
      </c>
      <c r="P286">
        <f t="shared" si="23"/>
        <v>0</v>
      </c>
      <c r="Q286">
        <f t="shared" si="24"/>
        <v>0</v>
      </c>
      <c r="R286">
        <f t="shared" si="25"/>
        <v>0</v>
      </c>
      <c r="S286">
        <f t="shared" si="26"/>
        <v>0</v>
      </c>
    </row>
    <row r="287" spans="1:19" ht="27.95" customHeight="1">
      <c r="A287" s="95">
        <v>282</v>
      </c>
      <c r="B287" s="415"/>
      <c r="C287" s="416"/>
      <c r="D287" s="75"/>
      <c r="E287" s="75"/>
      <c r="F287" s="75"/>
      <c r="G287" s="75"/>
      <c r="H287" s="75"/>
      <c r="I287" s="75"/>
      <c r="J287" s="75"/>
      <c r="K287" s="75"/>
      <c r="L287" s="75"/>
      <c r="M287" s="414"/>
      <c r="N287" s="414"/>
      <c r="O287">
        <f t="shared" si="27"/>
        <v>0</v>
      </c>
      <c r="P287">
        <f t="shared" si="23"/>
        <v>0</v>
      </c>
      <c r="Q287">
        <f t="shared" si="24"/>
        <v>0</v>
      </c>
      <c r="R287">
        <f t="shared" si="25"/>
        <v>0</v>
      </c>
      <c r="S287">
        <f t="shared" si="26"/>
        <v>0</v>
      </c>
    </row>
    <row r="288" spans="1:19" ht="27.95" customHeight="1">
      <c r="A288" s="95">
        <v>283</v>
      </c>
      <c r="B288" s="415"/>
      <c r="C288" s="416"/>
      <c r="D288" s="75"/>
      <c r="E288" s="75"/>
      <c r="F288" s="75"/>
      <c r="G288" s="75"/>
      <c r="H288" s="75"/>
      <c r="I288" s="75"/>
      <c r="J288" s="75"/>
      <c r="K288" s="75"/>
      <c r="L288" s="75"/>
      <c r="M288" s="414"/>
      <c r="N288" s="414"/>
      <c r="O288">
        <f t="shared" si="27"/>
        <v>0</v>
      </c>
      <c r="P288">
        <f t="shared" si="23"/>
        <v>0</v>
      </c>
      <c r="Q288">
        <f t="shared" si="24"/>
        <v>0</v>
      </c>
      <c r="R288">
        <f t="shared" si="25"/>
        <v>0</v>
      </c>
      <c r="S288">
        <f t="shared" si="26"/>
        <v>0</v>
      </c>
    </row>
    <row r="289" spans="1:19" ht="27.95" customHeight="1">
      <c r="A289" s="95">
        <v>284</v>
      </c>
      <c r="B289" s="415"/>
      <c r="C289" s="416"/>
      <c r="D289" s="75"/>
      <c r="E289" s="75"/>
      <c r="F289" s="75"/>
      <c r="G289" s="75"/>
      <c r="H289" s="75"/>
      <c r="I289" s="75"/>
      <c r="J289" s="75"/>
      <c r="K289" s="75"/>
      <c r="L289" s="75"/>
      <c r="M289" s="414"/>
      <c r="N289" s="414"/>
      <c r="O289">
        <f t="shared" si="27"/>
        <v>0</v>
      </c>
      <c r="P289">
        <f t="shared" si="23"/>
        <v>0</v>
      </c>
      <c r="Q289">
        <f t="shared" si="24"/>
        <v>0</v>
      </c>
      <c r="R289">
        <f t="shared" si="25"/>
        <v>0</v>
      </c>
      <c r="S289">
        <f t="shared" si="26"/>
        <v>0</v>
      </c>
    </row>
    <row r="290" spans="1:19" ht="27.95" customHeight="1">
      <c r="A290" s="95">
        <v>285</v>
      </c>
      <c r="B290" s="415"/>
      <c r="C290" s="416"/>
      <c r="D290" s="75"/>
      <c r="E290" s="75"/>
      <c r="F290" s="75"/>
      <c r="G290" s="75"/>
      <c r="H290" s="75"/>
      <c r="I290" s="75"/>
      <c r="J290" s="75"/>
      <c r="K290" s="75"/>
      <c r="L290" s="75"/>
      <c r="M290" s="414"/>
      <c r="N290" s="414"/>
      <c r="O290">
        <f t="shared" si="27"/>
        <v>0</v>
      </c>
      <c r="P290">
        <f t="shared" si="23"/>
        <v>0</v>
      </c>
      <c r="Q290">
        <f t="shared" si="24"/>
        <v>0</v>
      </c>
      <c r="R290">
        <f t="shared" si="25"/>
        <v>0</v>
      </c>
      <c r="S290">
        <f t="shared" si="26"/>
        <v>0</v>
      </c>
    </row>
    <row r="291" spans="1:19" ht="27.95" customHeight="1">
      <c r="A291" s="95">
        <v>286</v>
      </c>
      <c r="B291" s="415"/>
      <c r="C291" s="416"/>
      <c r="D291" s="75"/>
      <c r="E291" s="75"/>
      <c r="F291" s="75"/>
      <c r="G291" s="75"/>
      <c r="H291" s="75"/>
      <c r="I291" s="75"/>
      <c r="J291" s="75"/>
      <c r="K291" s="75"/>
      <c r="L291" s="75"/>
      <c r="M291" s="414"/>
      <c r="N291" s="414"/>
      <c r="O291">
        <f t="shared" si="27"/>
        <v>0</v>
      </c>
      <c r="P291">
        <f t="shared" si="23"/>
        <v>0</v>
      </c>
      <c r="Q291">
        <f t="shared" si="24"/>
        <v>0</v>
      </c>
      <c r="R291">
        <f t="shared" si="25"/>
        <v>0</v>
      </c>
      <c r="S291">
        <f t="shared" si="26"/>
        <v>0</v>
      </c>
    </row>
    <row r="292" spans="1:19" ht="27.95" customHeight="1">
      <c r="A292" s="95">
        <v>287</v>
      </c>
      <c r="B292" s="415"/>
      <c r="C292" s="416"/>
      <c r="D292" s="75"/>
      <c r="E292" s="75"/>
      <c r="F292" s="75"/>
      <c r="G292" s="75"/>
      <c r="H292" s="75"/>
      <c r="I292" s="75"/>
      <c r="J292" s="75"/>
      <c r="K292" s="75"/>
      <c r="L292" s="75"/>
      <c r="M292" s="414"/>
      <c r="N292" s="414"/>
      <c r="O292">
        <f t="shared" si="27"/>
        <v>0</v>
      </c>
      <c r="P292">
        <f t="shared" ref="P292:P325" si="28">IF(D292="小学生",O292,0)</f>
        <v>0</v>
      </c>
      <c r="Q292">
        <f t="shared" ref="Q292:Q325" si="29">IF(D292="中学生",O292,0)</f>
        <v>0</v>
      </c>
      <c r="R292">
        <f t="shared" ref="R292:R325" si="30">IF(D292="高校生",O292,0)</f>
        <v>0</v>
      </c>
      <c r="S292">
        <f t="shared" ref="S292:S325" si="31">IF(D292="学生",O292,0)</f>
        <v>0</v>
      </c>
    </row>
    <row r="293" spans="1:19" ht="27.95" customHeight="1">
      <c r="A293" s="95">
        <v>288</v>
      </c>
      <c r="B293" s="415"/>
      <c r="C293" s="416"/>
      <c r="D293" s="75"/>
      <c r="E293" s="75"/>
      <c r="F293" s="75"/>
      <c r="G293" s="75"/>
      <c r="H293" s="75"/>
      <c r="I293" s="75"/>
      <c r="J293" s="75"/>
      <c r="K293" s="75"/>
      <c r="L293" s="75"/>
      <c r="M293" s="414"/>
      <c r="N293" s="414"/>
      <c r="O293">
        <f t="shared" si="27"/>
        <v>0</v>
      </c>
      <c r="P293">
        <f t="shared" si="28"/>
        <v>0</v>
      </c>
      <c r="Q293">
        <f t="shared" si="29"/>
        <v>0</v>
      </c>
      <c r="R293">
        <f t="shared" si="30"/>
        <v>0</v>
      </c>
      <c r="S293">
        <f t="shared" si="31"/>
        <v>0</v>
      </c>
    </row>
    <row r="294" spans="1:19" ht="27.95" customHeight="1">
      <c r="A294" s="95">
        <v>289</v>
      </c>
      <c r="B294" s="415"/>
      <c r="C294" s="416"/>
      <c r="D294" s="75"/>
      <c r="E294" s="75"/>
      <c r="F294" s="75"/>
      <c r="G294" s="75"/>
      <c r="H294" s="75"/>
      <c r="I294" s="75"/>
      <c r="J294" s="75"/>
      <c r="K294" s="75"/>
      <c r="L294" s="75"/>
      <c r="M294" s="414"/>
      <c r="N294" s="414"/>
      <c r="O294">
        <f t="shared" si="27"/>
        <v>0</v>
      </c>
      <c r="P294">
        <f t="shared" si="28"/>
        <v>0</v>
      </c>
      <c r="Q294">
        <f t="shared" si="29"/>
        <v>0</v>
      </c>
      <c r="R294">
        <f t="shared" si="30"/>
        <v>0</v>
      </c>
      <c r="S294">
        <f t="shared" si="31"/>
        <v>0</v>
      </c>
    </row>
    <row r="295" spans="1:19" ht="27.95" customHeight="1">
      <c r="A295" s="95">
        <v>290</v>
      </c>
      <c r="B295" s="415"/>
      <c r="C295" s="416"/>
      <c r="D295" s="75"/>
      <c r="E295" s="75"/>
      <c r="F295" s="75"/>
      <c r="G295" s="75"/>
      <c r="H295" s="75"/>
      <c r="I295" s="75"/>
      <c r="J295" s="75"/>
      <c r="K295" s="75"/>
      <c r="L295" s="75"/>
      <c r="M295" s="414"/>
      <c r="N295" s="414"/>
      <c r="O295">
        <f t="shared" si="27"/>
        <v>0</v>
      </c>
      <c r="P295">
        <f t="shared" si="28"/>
        <v>0</v>
      </c>
      <c r="Q295">
        <f t="shared" si="29"/>
        <v>0</v>
      </c>
      <c r="R295">
        <f t="shared" si="30"/>
        <v>0</v>
      </c>
      <c r="S295">
        <f t="shared" si="31"/>
        <v>0</v>
      </c>
    </row>
    <row r="296" spans="1:19" ht="27.95" customHeight="1">
      <c r="A296" s="95">
        <v>291</v>
      </c>
      <c r="B296" s="415"/>
      <c r="C296" s="416"/>
      <c r="D296" s="75"/>
      <c r="E296" s="75"/>
      <c r="F296" s="75"/>
      <c r="G296" s="75"/>
      <c r="H296" s="75"/>
      <c r="I296" s="75"/>
      <c r="J296" s="75"/>
      <c r="K296" s="75"/>
      <c r="L296" s="75"/>
      <c r="M296" s="414"/>
      <c r="N296" s="414"/>
      <c r="O296">
        <f t="shared" si="27"/>
        <v>0</v>
      </c>
      <c r="P296">
        <f t="shared" si="28"/>
        <v>0</v>
      </c>
      <c r="Q296">
        <f t="shared" si="29"/>
        <v>0</v>
      </c>
      <c r="R296">
        <f t="shared" si="30"/>
        <v>0</v>
      </c>
      <c r="S296">
        <f t="shared" si="31"/>
        <v>0</v>
      </c>
    </row>
    <row r="297" spans="1:19" ht="27.95" customHeight="1">
      <c r="A297" s="95">
        <v>292</v>
      </c>
      <c r="B297" s="415"/>
      <c r="C297" s="416"/>
      <c r="D297" s="75"/>
      <c r="E297" s="75"/>
      <c r="F297" s="75"/>
      <c r="G297" s="75"/>
      <c r="H297" s="75"/>
      <c r="I297" s="75"/>
      <c r="J297" s="75"/>
      <c r="K297" s="75"/>
      <c r="L297" s="75"/>
      <c r="M297" s="414"/>
      <c r="N297" s="414"/>
      <c r="O297">
        <f t="shared" si="27"/>
        <v>0</v>
      </c>
      <c r="P297">
        <f t="shared" si="28"/>
        <v>0</v>
      </c>
      <c r="Q297">
        <f t="shared" si="29"/>
        <v>0</v>
      </c>
      <c r="R297">
        <f t="shared" si="30"/>
        <v>0</v>
      </c>
      <c r="S297">
        <f t="shared" si="31"/>
        <v>0</v>
      </c>
    </row>
    <row r="298" spans="1:19" ht="27.95" customHeight="1">
      <c r="A298" s="95">
        <v>293</v>
      </c>
      <c r="B298" s="415"/>
      <c r="C298" s="416"/>
      <c r="D298" s="75"/>
      <c r="E298" s="75"/>
      <c r="F298" s="75"/>
      <c r="G298" s="75"/>
      <c r="H298" s="75"/>
      <c r="I298" s="75"/>
      <c r="J298" s="75"/>
      <c r="K298" s="75"/>
      <c r="L298" s="75"/>
      <c r="M298" s="414"/>
      <c r="N298" s="414"/>
      <c r="O298">
        <f t="shared" si="27"/>
        <v>0</v>
      </c>
      <c r="P298">
        <f t="shared" si="28"/>
        <v>0</v>
      </c>
      <c r="Q298">
        <f t="shared" si="29"/>
        <v>0</v>
      </c>
      <c r="R298">
        <f t="shared" si="30"/>
        <v>0</v>
      </c>
      <c r="S298">
        <f t="shared" si="31"/>
        <v>0</v>
      </c>
    </row>
    <row r="299" spans="1:19" ht="27.95" customHeight="1">
      <c r="A299" s="95">
        <v>294</v>
      </c>
      <c r="B299" s="415"/>
      <c r="C299" s="416"/>
      <c r="D299" s="75"/>
      <c r="E299" s="75"/>
      <c r="F299" s="75"/>
      <c r="G299" s="75"/>
      <c r="H299" s="75"/>
      <c r="I299" s="75"/>
      <c r="J299" s="75"/>
      <c r="K299" s="75"/>
      <c r="L299" s="75"/>
      <c r="M299" s="414"/>
      <c r="N299" s="414"/>
      <c r="O299">
        <f t="shared" si="27"/>
        <v>0</v>
      </c>
      <c r="P299">
        <f t="shared" si="28"/>
        <v>0</v>
      </c>
      <c r="Q299">
        <f t="shared" si="29"/>
        <v>0</v>
      </c>
      <c r="R299">
        <f t="shared" si="30"/>
        <v>0</v>
      </c>
      <c r="S299">
        <f t="shared" si="31"/>
        <v>0</v>
      </c>
    </row>
    <row r="300" spans="1:19" ht="27.95" customHeight="1">
      <c r="A300" s="95">
        <v>295</v>
      </c>
      <c r="B300" s="415"/>
      <c r="C300" s="416"/>
      <c r="D300" s="75"/>
      <c r="E300" s="75"/>
      <c r="F300" s="75"/>
      <c r="G300" s="75"/>
      <c r="H300" s="75"/>
      <c r="I300" s="75"/>
      <c r="J300" s="75"/>
      <c r="K300" s="75"/>
      <c r="L300" s="75"/>
      <c r="M300" s="414"/>
      <c r="N300" s="414"/>
      <c r="O300">
        <f t="shared" si="27"/>
        <v>0</v>
      </c>
      <c r="P300">
        <f t="shared" si="28"/>
        <v>0</v>
      </c>
      <c r="Q300">
        <f t="shared" si="29"/>
        <v>0</v>
      </c>
      <c r="R300">
        <f t="shared" si="30"/>
        <v>0</v>
      </c>
      <c r="S300">
        <f t="shared" si="31"/>
        <v>0</v>
      </c>
    </row>
    <row r="301" spans="1:19" ht="27.95" customHeight="1">
      <c r="A301" s="95">
        <v>296</v>
      </c>
      <c r="B301" s="415"/>
      <c r="C301" s="416"/>
      <c r="D301" s="75"/>
      <c r="E301" s="75"/>
      <c r="F301" s="75"/>
      <c r="G301" s="75"/>
      <c r="H301" s="75"/>
      <c r="I301" s="75"/>
      <c r="J301" s="75"/>
      <c r="K301" s="75"/>
      <c r="L301" s="75"/>
      <c r="M301" s="414"/>
      <c r="N301" s="414"/>
      <c r="O301">
        <f t="shared" si="27"/>
        <v>0</v>
      </c>
      <c r="P301">
        <f t="shared" si="28"/>
        <v>0</v>
      </c>
      <c r="Q301">
        <f t="shared" si="29"/>
        <v>0</v>
      </c>
      <c r="R301">
        <f t="shared" si="30"/>
        <v>0</v>
      </c>
      <c r="S301">
        <f t="shared" si="31"/>
        <v>0</v>
      </c>
    </row>
    <row r="302" spans="1:19" ht="27.95" customHeight="1">
      <c r="A302" s="95">
        <v>297</v>
      </c>
      <c r="B302" s="415"/>
      <c r="C302" s="416"/>
      <c r="D302" s="75"/>
      <c r="E302" s="75"/>
      <c r="F302" s="75"/>
      <c r="G302" s="75"/>
      <c r="H302" s="75"/>
      <c r="I302" s="75"/>
      <c r="J302" s="75"/>
      <c r="K302" s="75"/>
      <c r="L302" s="75"/>
      <c r="M302" s="414"/>
      <c r="N302" s="414"/>
      <c r="O302">
        <f t="shared" si="27"/>
        <v>0</v>
      </c>
      <c r="P302">
        <f t="shared" si="28"/>
        <v>0</v>
      </c>
      <c r="Q302">
        <f t="shared" si="29"/>
        <v>0</v>
      </c>
      <c r="R302">
        <f t="shared" si="30"/>
        <v>0</v>
      </c>
      <c r="S302">
        <f t="shared" si="31"/>
        <v>0</v>
      </c>
    </row>
    <row r="303" spans="1:19" ht="27.95" customHeight="1">
      <c r="A303" s="95">
        <v>298</v>
      </c>
      <c r="B303" s="415"/>
      <c r="C303" s="416"/>
      <c r="D303" s="75"/>
      <c r="E303" s="75"/>
      <c r="F303" s="75"/>
      <c r="G303" s="75"/>
      <c r="H303" s="75"/>
      <c r="I303" s="75"/>
      <c r="J303" s="75"/>
      <c r="K303" s="75"/>
      <c r="L303" s="75"/>
      <c r="M303" s="414"/>
      <c r="N303" s="414"/>
      <c r="O303">
        <f t="shared" si="27"/>
        <v>0</v>
      </c>
      <c r="P303">
        <f t="shared" si="28"/>
        <v>0</v>
      </c>
      <c r="Q303">
        <f t="shared" si="29"/>
        <v>0</v>
      </c>
      <c r="R303">
        <f t="shared" si="30"/>
        <v>0</v>
      </c>
      <c r="S303">
        <f t="shared" si="31"/>
        <v>0</v>
      </c>
    </row>
    <row r="304" spans="1:19" ht="27.95" customHeight="1">
      <c r="A304" s="95">
        <v>299</v>
      </c>
      <c r="B304" s="415"/>
      <c r="C304" s="416"/>
      <c r="D304" s="75"/>
      <c r="E304" s="75"/>
      <c r="F304" s="75"/>
      <c r="G304" s="75"/>
      <c r="H304" s="75"/>
      <c r="I304" s="75"/>
      <c r="J304" s="75"/>
      <c r="K304" s="75"/>
      <c r="L304" s="75"/>
      <c r="M304" s="414"/>
      <c r="N304" s="414"/>
      <c r="O304">
        <f t="shared" si="27"/>
        <v>0</v>
      </c>
      <c r="P304">
        <f t="shared" si="28"/>
        <v>0</v>
      </c>
      <c r="Q304">
        <f t="shared" si="29"/>
        <v>0</v>
      </c>
      <c r="R304">
        <f t="shared" si="30"/>
        <v>0</v>
      </c>
      <c r="S304">
        <f t="shared" si="31"/>
        <v>0</v>
      </c>
    </row>
    <row r="305" spans="1:19" ht="27.95" customHeight="1">
      <c r="A305" s="95">
        <v>300</v>
      </c>
      <c r="B305" s="415"/>
      <c r="C305" s="416"/>
      <c r="D305" s="75"/>
      <c r="E305" s="75"/>
      <c r="F305" s="75"/>
      <c r="G305" s="75"/>
      <c r="H305" s="75"/>
      <c r="I305" s="75"/>
      <c r="J305" s="75"/>
      <c r="K305" s="75"/>
      <c r="L305" s="75"/>
      <c r="M305" s="414"/>
      <c r="N305" s="414"/>
      <c r="O305">
        <f t="shared" si="27"/>
        <v>0</v>
      </c>
      <c r="P305">
        <f t="shared" si="28"/>
        <v>0</v>
      </c>
      <c r="Q305">
        <f t="shared" si="29"/>
        <v>0</v>
      </c>
      <c r="R305">
        <f t="shared" si="30"/>
        <v>0</v>
      </c>
      <c r="S305">
        <f t="shared" si="31"/>
        <v>0</v>
      </c>
    </row>
    <row r="306" spans="1:19" ht="27.95" customHeight="1">
      <c r="A306" s="95">
        <v>301</v>
      </c>
      <c r="B306" s="415"/>
      <c r="C306" s="416"/>
      <c r="D306" s="75"/>
      <c r="E306" s="75"/>
      <c r="F306" s="75"/>
      <c r="G306" s="75"/>
      <c r="H306" s="75"/>
      <c r="I306" s="75"/>
      <c r="J306" s="75"/>
      <c r="K306" s="75"/>
      <c r="L306" s="75"/>
      <c r="M306" s="414"/>
      <c r="N306" s="414"/>
      <c r="O306">
        <f t="shared" si="27"/>
        <v>0</v>
      </c>
      <c r="P306">
        <f t="shared" si="28"/>
        <v>0</v>
      </c>
      <c r="Q306">
        <f t="shared" si="29"/>
        <v>0</v>
      </c>
      <c r="R306">
        <f t="shared" si="30"/>
        <v>0</v>
      </c>
      <c r="S306">
        <f t="shared" si="31"/>
        <v>0</v>
      </c>
    </row>
    <row r="307" spans="1:19" ht="27.95" customHeight="1">
      <c r="A307" s="95">
        <v>302</v>
      </c>
      <c r="B307" s="415"/>
      <c r="C307" s="416"/>
      <c r="D307" s="75"/>
      <c r="E307" s="75"/>
      <c r="F307" s="75"/>
      <c r="G307" s="75"/>
      <c r="H307" s="75"/>
      <c r="I307" s="75"/>
      <c r="J307" s="75"/>
      <c r="K307" s="75"/>
      <c r="L307" s="75"/>
      <c r="M307" s="414"/>
      <c r="N307" s="414"/>
      <c r="O307">
        <f t="shared" si="27"/>
        <v>0</v>
      </c>
      <c r="P307">
        <f t="shared" si="28"/>
        <v>0</v>
      </c>
      <c r="Q307">
        <f t="shared" si="29"/>
        <v>0</v>
      </c>
      <c r="R307">
        <f t="shared" si="30"/>
        <v>0</v>
      </c>
      <c r="S307">
        <f t="shared" si="31"/>
        <v>0</v>
      </c>
    </row>
    <row r="308" spans="1:19" ht="27.95" customHeight="1">
      <c r="A308" s="95">
        <v>303</v>
      </c>
      <c r="B308" s="415"/>
      <c r="C308" s="416"/>
      <c r="D308" s="75"/>
      <c r="E308" s="75"/>
      <c r="F308" s="75"/>
      <c r="G308" s="75"/>
      <c r="H308" s="75"/>
      <c r="I308" s="75"/>
      <c r="J308" s="75"/>
      <c r="K308" s="75"/>
      <c r="L308" s="75"/>
      <c r="M308" s="414"/>
      <c r="N308" s="414"/>
      <c r="O308">
        <f t="shared" si="27"/>
        <v>0</v>
      </c>
      <c r="P308">
        <f t="shared" si="28"/>
        <v>0</v>
      </c>
      <c r="Q308">
        <f t="shared" si="29"/>
        <v>0</v>
      </c>
      <c r="R308">
        <f t="shared" si="30"/>
        <v>0</v>
      </c>
      <c r="S308">
        <f t="shared" si="31"/>
        <v>0</v>
      </c>
    </row>
    <row r="309" spans="1:19" ht="27.95" customHeight="1">
      <c r="A309" s="95">
        <v>304</v>
      </c>
      <c r="B309" s="415"/>
      <c r="C309" s="416"/>
      <c r="D309" s="75"/>
      <c r="E309" s="75"/>
      <c r="F309" s="75"/>
      <c r="G309" s="75"/>
      <c r="H309" s="75"/>
      <c r="I309" s="75"/>
      <c r="J309" s="75"/>
      <c r="K309" s="75"/>
      <c r="L309" s="75"/>
      <c r="M309" s="414"/>
      <c r="N309" s="414"/>
      <c r="O309">
        <f t="shared" si="27"/>
        <v>0</v>
      </c>
      <c r="P309">
        <f t="shared" si="28"/>
        <v>0</v>
      </c>
      <c r="Q309">
        <f t="shared" si="29"/>
        <v>0</v>
      </c>
      <c r="R309">
        <f t="shared" si="30"/>
        <v>0</v>
      </c>
      <c r="S309">
        <f t="shared" si="31"/>
        <v>0</v>
      </c>
    </row>
    <row r="310" spans="1:19" ht="27.95" customHeight="1">
      <c r="A310" s="95">
        <v>305</v>
      </c>
      <c r="B310" s="415"/>
      <c r="C310" s="416"/>
      <c r="D310" s="75"/>
      <c r="E310" s="75"/>
      <c r="F310" s="75"/>
      <c r="G310" s="75"/>
      <c r="H310" s="75"/>
      <c r="I310" s="75"/>
      <c r="J310" s="75"/>
      <c r="K310" s="75"/>
      <c r="L310" s="75"/>
      <c r="M310" s="414"/>
      <c r="N310" s="414"/>
      <c r="O310">
        <f t="shared" si="27"/>
        <v>0</v>
      </c>
      <c r="P310">
        <f t="shared" si="28"/>
        <v>0</v>
      </c>
      <c r="Q310">
        <f t="shared" si="29"/>
        <v>0</v>
      </c>
      <c r="R310">
        <f t="shared" si="30"/>
        <v>0</v>
      </c>
      <c r="S310">
        <f t="shared" si="31"/>
        <v>0</v>
      </c>
    </row>
    <row r="311" spans="1:19" ht="27.95" customHeight="1">
      <c r="A311" s="95">
        <v>306</v>
      </c>
      <c r="B311" s="415"/>
      <c r="C311" s="416"/>
      <c r="D311" s="75"/>
      <c r="E311" s="75"/>
      <c r="F311" s="75"/>
      <c r="G311" s="75"/>
      <c r="H311" s="75"/>
      <c r="I311" s="75"/>
      <c r="J311" s="75"/>
      <c r="K311" s="75"/>
      <c r="L311" s="75"/>
      <c r="M311" s="414"/>
      <c r="N311" s="414"/>
      <c r="O311">
        <f t="shared" si="27"/>
        <v>0</v>
      </c>
      <c r="P311">
        <f t="shared" si="28"/>
        <v>0</v>
      </c>
      <c r="Q311">
        <f t="shared" si="29"/>
        <v>0</v>
      </c>
      <c r="R311">
        <f t="shared" si="30"/>
        <v>0</v>
      </c>
      <c r="S311">
        <f t="shared" si="31"/>
        <v>0</v>
      </c>
    </row>
    <row r="312" spans="1:19" ht="27.95" customHeight="1">
      <c r="A312" s="95">
        <v>307</v>
      </c>
      <c r="B312" s="415"/>
      <c r="C312" s="416"/>
      <c r="D312" s="75"/>
      <c r="E312" s="75"/>
      <c r="F312" s="75"/>
      <c r="G312" s="75"/>
      <c r="H312" s="75"/>
      <c r="I312" s="75"/>
      <c r="J312" s="75"/>
      <c r="K312" s="75"/>
      <c r="L312" s="75"/>
      <c r="M312" s="414"/>
      <c r="N312" s="414"/>
      <c r="O312">
        <f t="shared" si="27"/>
        <v>0</v>
      </c>
      <c r="P312">
        <f t="shared" si="28"/>
        <v>0</v>
      </c>
      <c r="Q312">
        <f t="shared" si="29"/>
        <v>0</v>
      </c>
      <c r="R312">
        <f t="shared" si="30"/>
        <v>0</v>
      </c>
      <c r="S312">
        <f t="shared" si="31"/>
        <v>0</v>
      </c>
    </row>
    <row r="313" spans="1:19" ht="27.95" customHeight="1">
      <c r="A313" s="95">
        <v>308</v>
      </c>
      <c r="B313" s="415"/>
      <c r="C313" s="416"/>
      <c r="D313" s="75"/>
      <c r="E313" s="75"/>
      <c r="F313" s="75"/>
      <c r="G313" s="75"/>
      <c r="H313" s="75"/>
      <c r="I313" s="75"/>
      <c r="J313" s="75"/>
      <c r="K313" s="75"/>
      <c r="L313" s="75"/>
      <c r="M313" s="414"/>
      <c r="N313" s="414"/>
      <c r="O313">
        <f t="shared" si="27"/>
        <v>0</v>
      </c>
      <c r="P313">
        <f t="shared" si="28"/>
        <v>0</v>
      </c>
      <c r="Q313">
        <f t="shared" si="29"/>
        <v>0</v>
      </c>
      <c r="R313">
        <f t="shared" si="30"/>
        <v>0</v>
      </c>
      <c r="S313">
        <f t="shared" si="31"/>
        <v>0</v>
      </c>
    </row>
    <row r="314" spans="1:19" ht="27.95" customHeight="1">
      <c r="A314" s="95">
        <v>309</v>
      </c>
      <c r="B314" s="415"/>
      <c r="C314" s="416"/>
      <c r="D314" s="75"/>
      <c r="E314" s="75"/>
      <c r="F314" s="75"/>
      <c r="G314" s="75"/>
      <c r="H314" s="75"/>
      <c r="I314" s="75"/>
      <c r="J314" s="75"/>
      <c r="K314" s="75"/>
      <c r="L314" s="75"/>
      <c r="M314" s="414"/>
      <c r="N314" s="414"/>
      <c r="O314">
        <f t="shared" si="27"/>
        <v>0</v>
      </c>
      <c r="P314">
        <f t="shared" si="28"/>
        <v>0</v>
      </c>
      <c r="Q314">
        <f t="shared" si="29"/>
        <v>0</v>
      </c>
      <c r="R314">
        <f t="shared" si="30"/>
        <v>0</v>
      </c>
      <c r="S314">
        <f t="shared" si="31"/>
        <v>0</v>
      </c>
    </row>
    <row r="315" spans="1:19" ht="27.95" customHeight="1">
      <c r="A315" s="95">
        <v>310</v>
      </c>
      <c r="B315" s="415"/>
      <c r="C315" s="416"/>
      <c r="D315" s="75"/>
      <c r="E315" s="75"/>
      <c r="F315" s="75"/>
      <c r="G315" s="75"/>
      <c r="H315" s="75"/>
      <c r="I315" s="75"/>
      <c r="J315" s="75"/>
      <c r="K315" s="75"/>
      <c r="L315" s="75"/>
      <c r="M315" s="414"/>
      <c r="N315" s="414"/>
      <c r="O315">
        <f t="shared" si="27"/>
        <v>0</v>
      </c>
      <c r="P315">
        <f t="shared" si="28"/>
        <v>0</v>
      </c>
      <c r="Q315">
        <f t="shared" si="29"/>
        <v>0</v>
      </c>
      <c r="R315">
        <f t="shared" si="30"/>
        <v>0</v>
      </c>
      <c r="S315">
        <f t="shared" si="31"/>
        <v>0</v>
      </c>
    </row>
    <row r="316" spans="1:19" ht="27.95" customHeight="1">
      <c r="A316" s="95">
        <v>311</v>
      </c>
      <c r="B316" s="415"/>
      <c r="C316" s="416"/>
      <c r="D316" s="75"/>
      <c r="E316" s="75"/>
      <c r="F316" s="75"/>
      <c r="G316" s="75"/>
      <c r="H316" s="75"/>
      <c r="I316" s="75"/>
      <c r="J316" s="75"/>
      <c r="K316" s="75"/>
      <c r="L316" s="75"/>
      <c r="M316" s="414"/>
      <c r="N316" s="414"/>
      <c r="O316">
        <f t="shared" si="27"/>
        <v>0</v>
      </c>
      <c r="P316">
        <f t="shared" si="28"/>
        <v>0</v>
      </c>
      <c r="Q316">
        <f t="shared" si="29"/>
        <v>0</v>
      </c>
      <c r="R316">
        <f t="shared" si="30"/>
        <v>0</v>
      </c>
      <c r="S316">
        <f t="shared" si="31"/>
        <v>0</v>
      </c>
    </row>
    <row r="317" spans="1:19" ht="27.95" customHeight="1">
      <c r="A317" s="95">
        <v>312</v>
      </c>
      <c r="B317" s="415"/>
      <c r="C317" s="416"/>
      <c r="D317" s="75"/>
      <c r="E317" s="75"/>
      <c r="F317" s="75"/>
      <c r="G317" s="75"/>
      <c r="H317" s="75"/>
      <c r="I317" s="75"/>
      <c r="J317" s="75"/>
      <c r="K317" s="75"/>
      <c r="L317" s="75"/>
      <c r="M317" s="414"/>
      <c r="N317" s="414"/>
      <c r="O317">
        <f t="shared" si="27"/>
        <v>0</v>
      </c>
      <c r="P317">
        <f t="shared" si="28"/>
        <v>0</v>
      </c>
      <c r="Q317">
        <f t="shared" si="29"/>
        <v>0</v>
      </c>
      <c r="R317">
        <f t="shared" si="30"/>
        <v>0</v>
      </c>
      <c r="S317">
        <f t="shared" si="31"/>
        <v>0</v>
      </c>
    </row>
    <row r="318" spans="1:19" ht="27.95" customHeight="1">
      <c r="A318" s="95">
        <v>313</v>
      </c>
      <c r="B318" s="415"/>
      <c r="C318" s="416"/>
      <c r="D318" s="75"/>
      <c r="E318" s="75"/>
      <c r="F318" s="75"/>
      <c r="G318" s="75"/>
      <c r="H318" s="75"/>
      <c r="I318" s="75"/>
      <c r="J318" s="75"/>
      <c r="K318" s="75"/>
      <c r="L318" s="75"/>
      <c r="M318" s="414"/>
      <c r="N318" s="414"/>
      <c r="O318">
        <f t="shared" si="27"/>
        <v>0</v>
      </c>
      <c r="P318">
        <f t="shared" si="28"/>
        <v>0</v>
      </c>
      <c r="Q318">
        <f t="shared" si="29"/>
        <v>0</v>
      </c>
      <c r="R318">
        <f t="shared" si="30"/>
        <v>0</v>
      </c>
      <c r="S318">
        <f t="shared" si="31"/>
        <v>0</v>
      </c>
    </row>
    <row r="319" spans="1:19" ht="27.95" customHeight="1">
      <c r="A319" s="95">
        <v>314</v>
      </c>
      <c r="B319" s="415"/>
      <c r="C319" s="416"/>
      <c r="D319" s="75"/>
      <c r="E319" s="75"/>
      <c r="F319" s="75"/>
      <c r="G319" s="75"/>
      <c r="H319" s="75"/>
      <c r="I319" s="75"/>
      <c r="J319" s="75"/>
      <c r="K319" s="75"/>
      <c r="L319" s="75"/>
      <c r="M319" s="414"/>
      <c r="N319" s="414"/>
      <c r="O319">
        <f t="shared" si="27"/>
        <v>0</v>
      </c>
      <c r="P319">
        <f t="shared" si="28"/>
        <v>0</v>
      </c>
      <c r="Q319">
        <f t="shared" si="29"/>
        <v>0</v>
      </c>
      <c r="R319">
        <f t="shared" si="30"/>
        <v>0</v>
      </c>
      <c r="S319">
        <f t="shared" si="31"/>
        <v>0</v>
      </c>
    </row>
    <row r="320" spans="1:19" ht="27.95" customHeight="1">
      <c r="A320" s="95">
        <v>315</v>
      </c>
      <c r="B320" s="415"/>
      <c r="C320" s="416"/>
      <c r="D320" s="75"/>
      <c r="E320" s="75"/>
      <c r="F320" s="75"/>
      <c r="G320" s="75"/>
      <c r="H320" s="75"/>
      <c r="I320" s="75"/>
      <c r="J320" s="75"/>
      <c r="K320" s="75"/>
      <c r="L320" s="75"/>
      <c r="M320" s="414"/>
      <c r="N320" s="414"/>
      <c r="O320">
        <f t="shared" si="27"/>
        <v>0</v>
      </c>
      <c r="P320">
        <f t="shared" si="28"/>
        <v>0</v>
      </c>
      <c r="Q320">
        <f t="shared" si="29"/>
        <v>0</v>
      </c>
      <c r="R320">
        <f t="shared" si="30"/>
        <v>0</v>
      </c>
      <c r="S320">
        <f t="shared" si="31"/>
        <v>0</v>
      </c>
    </row>
    <row r="321" spans="1:19" ht="27.95" customHeight="1">
      <c r="A321" s="95">
        <v>316</v>
      </c>
      <c r="B321" s="415"/>
      <c r="C321" s="416"/>
      <c r="D321" s="75"/>
      <c r="E321" s="75"/>
      <c r="F321" s="75"/>
      <c r="G321" s="75"/>
      <c r="H321" s="75"/>
      <c r="I321" s="75"/>
      <c r="J321" s="75"/>
      <c r="K321" s="75"/>
      <c r="L321" s="75"/>
      <c r="M321" s="414"/>
      <c r="N321" s="414"/>
      <c r="O321">
        <f t="shared" si="27"/>
        <v>0</v>
      </c>
      <c r="P321">
        <f t="shared" si="28"/>
        <v>0</v>
      </c>
      <c r="Q321">
        <f t="shared" si="29"/>
        <v>0</v>
      </c>
      <c r="R321">
        <f t="shared" si="30"/>
        <v>0</v>
      </c>
      <c r="S321">
        <f t="shared" si="31"/>
        <v>0</v>
      </c>
    </row>
    <row r="322" spans="1:19" ht="27.95" customHeight="1">
      <c r="A322" s="95">
        <v>317</v>
      </c>
      <c r="B322" s="415"/>
      <c r="C322" s="416"/>
      <c r="D322" s="75"/>
      <c r="E322" s="75"/>
      <c r="F322" s="75"/>
      <c r="G322" s="75"/>
      <c r="H322" s="75"/>
      <c r="I322" s="75"/>
      <c r="J322" s="75"/>
      <c r="K322" s="75"/>
      <c r="L322" s="75"/>
      <c r="M322" s="414"/>
      <c r="N322" s="414"/>
      <c r="O322">
        <f t="shared" si="27"/>
        <v>0</v>
      </c>
      <c r="P322">
        <f t="shared" si="28"/>
        <v>0</v>
      </c>
      <c r="Q322">
        <f t="shared" si="29"/>
        <v>0</v>
      </c>
      <c r="R322">
        <f t="shared" si="30"/>
        <v>0</v>
      </c>
      <c r="S322">
        <f t="shared" si="31"/>
        <v>0</v>
      </c>
    </row>
    <row r="323" spans="1:19" ht="27.95" customHeight="1">
      <c r="A323" s="95">
        <v>318</v>
      </c>
      <c r="B323" s="415"/>
      <c r="C323" s="416"/>
      <c r="D323" s="75"/>
      <c r="E323" s="75"/>
      <c r="F323" s="75"/>
      <c r="G323" s="75"/>
      <c r="H323" s="75"/>
      <c r="I323" s="75"/>
      <c r="J323" s="75"/>
      <c r="K323" s="75"/>
      <c r="L323" s="75"/>
      <c r="M323" s="414"/>
      <c r="N323" s="414"/>
      <c r="O323">
        <f t="shared" si="27"/>
        <v>0</v>
      </c>
      <c r="P323">
        <f t="shared" si="28"/>
        <v>0</v>
      </c>
      <c r="Q323">
        <f t="shared" si="29"/>
        <v>0</v>
      </c>
      <c r="R323">
        <f t="shared" si="30"/>
        <v>0</v>
      </c>
      <c r="S323">
        <f t="shared" si="31"/>
        <v>0</v>
      </c>
    </row>
    <row r="324" spans="1:19" ht="27.95" customHeight="1">
      <c r="A324" s="95">
        <v>319</v>
      </c>
      <c r="B324" s="415"/>
      <c r="C324" s="416"/>
      <c r="D324" s="75"/>
      <c r="E324" s="75"/>
      <c r="F324" s="75"/>
      <c r="G324" s="75"/>
      <c r="H324" s="75"/>
      <c r="I324" s="75"/>
      <c r="J324" s="75"/>
      <c r="K324" s="75"/>
      <c r="L324" s="75"/>
      <c r="M324" s="414"/>
      <c r="N324" s="414"/>
      <c r="O324">
        <f t="shared" si="27"/>
        <v>0</v>
      </c>
      <c r="P324">
        <f t="shared" si="28"/>
        <v>0</v>
      </c>
      <c r="Q324">
        <f t="shared" si="29"/>
        <v>0</v>
      </c>
      <c r="R324">
        <f t="shared" si="30"/>
        <v>0</v>
      </c>
      <c r="S324">
        <f t="shared" si="31"/>
        <v>0</v>
      </c>
    </row>
    <row r="325" spans="1:19" ht="27.95" customHeight="1">
      <c r="A325" s="95">
        <v>320</v>
      </c>
      <c r="B325" s="415"/>
      <c r="C325" s="416"/>
      <c r="D325" s="75"/>
      <c r="E325" s="75"/>
      <c r="F325" s="75"/>
      <c r="G325" s="75"/>
      <c r="H325" s="75"/>
      <c r="I325" s="75"/>
      <c r="J325" s="75"/>
      <c r="K325" s="75"/>
      <c r="L325" s="75"/>
      <c r="M325" s="414"/>
      <c r="N325" s="414"/>
      <c r="O325">
        <f t="shared" si="27"/>
        <v>0</v>
      </c>
      <c r="P325">
        <f t="shared" si="28"/>
        <v>0</v>
      </c>
      <c r="Q325">
        <f t="shared" si="29"/>
        <v>0</v>
      </c>
      <c r="R325">
        <f t="shared" si="30"/>
        <v>0</v>
      </c>
      <c r="S325">
        <f t="shared" si="31"/>
        <v>0</v>
      </c>
    </row>
    <row r="326" spans="1:19" ht="27.95" customHeight="1"/>
    <row r="327" spans="1:19" ht="27.95" customHeight="1"/>
    <row r="328" spans="1:19" ht="27.95" customHeight="1"/>
    <row r="329" spans="1:19" ht="27.95" customHeight="1"/>
    <row r="330" spans="1:19" ht="27.95" customHeight="1"/>
    <row r="331" spans="1:19" ht="27.95" customHeight="1"/>
    <row r="332" spans="1:19" ht="27.95" customHeight="1"/>
    <row r="333" spans="1:19" ht="27.95" customHeight="1"/>
    <row r="334" spans="1:19" ht="27.95" customHeight="1"/>
    <row r="335" spans="1:19" ht="27.95" customHeight="1"/>
  </sheetData>
  <sheetProtection sheet="1" objects="1" scenarios="1"/>
  <mergeCells count="650">
    <mergeCell ref="B35:C35"/>
    <mergeCell ref="M35:N35"/>
    <mergeCell ref="B32:C32"/>
    <mergeCell ref="M32:N32"/>
    <mergeCell ref="Z4:AF4"/>
    <mergeCell ref="AG4:AM4"/>
    <mergeCell ref="AG10:AM10"/>
    <mergeCell ref="B33:C33"/>
    <mergeCell ref="M33:N33"/>
    <mergeCell ref="B34:C34"/>
    <mergeCell ref="M34:N34"/>
    <mergeCell ref="B27:C27"/>
    <mergeCell ref="M27:N27"/>
    <mergeCell ref="B28:C28"/>
    <mergeCell ref="M28:N28"/>
    <mergeCell ref="B29:C29"/>
    <mergeCell ref="M29:N29"/>
    <mergeCell ref="B30:C30"/>
    <mergeCell ref="M30:N30"/>
    <mergeCell ref="B31:C31"/>
    <mergeCell ref="M31:N31"/>
    <mergeCell ref="B22:C22"/>
    <mergeCell ref="M22:N22"/>
    <mergeCell ref="B23:C23"/>
    <mergeCell ref="M23:N23"/>
    <mergeCell ref="B24:C24"/>
    <mergeCell ref="M24:N24"/>
    <mergeCell ref="B25:C25"/>
    <mergeCell ref="M25:N25"/>
    <mergeCell ref="B26:C26"/>
    <mergeCell ref="M26:N26"/>
    <mergeCell ref="B17:C17"/>
    <mergeCell ref="M17:N17"/>
    <mergeCell ref="B18:C18"/>
    <mergeCell ref="M18:N18"/>
    <mergeCell ref="B19:C19"/>
    <mergeCell ref="M19:N19"/>
    <mergeCell ref="B20:C20"/>
    <mergeCell ref="M20:N20"/>
    <mergeCell ref="B21:C21"/>
    <mergeCell ref="M21:N21"/>
    <mergeCell ref="B12:C12"/>
    <mergeCell ref="M12:N12"/>
    <mergeCell ref="B13:C13"/>
    <mergeCell ref="M13:N13"/>
    <mergeCell ref="B14:C14"/>
    <mergeCell ref="M14:N14"/>
    <mergeCell ref="B15:C15"/>
    <mergeCell ref="M15:N15"/>
    <mergeCell ref="B16:C16"/>
    <mergeCell ref="M16:N16"/>
    <mergeCell ref="B60:C60"/>
    <mergeCell ref="M59:N59"/>
    <mergeCell ref="B59:C59"/>
    <mergeCell ref="M58:N58"/>
    <mergeCell ref="B58:C58"/>
    <mergeCell ref="B5:C5"/>
    <mergeCell ref="M5:N5"/>
    <mergeCell ref="A1:C3"/>
    <mergeCell ref="D1:E1"/>
    <mergeCell ref="G1:N1"/>
    <mergeCell ref="D2:E3"/>
    <mergeCell ref="F2:F3"/>
    <mergeCell ref="B6:C6"/>
    <mergeCell ref="M6:N6"/>
    <mergeCell ref="B7:C7"/>
    <mergeCell ref="M7:N7"/>
    <mergeCell ref="B8:C8"/>
    <mergeCell ref="M8:N8"/>
    <mergeCell ref="B9:C9"/>
    <mergeCell ref="M9:N9"/>
    <mergeCell ref="B10:C10"/>
    <mergeCell ref="M10:N10"/>
    <mergeCell ref="B11:C11"/>
    <mergeCell ref="M11:N11"/>
    <mergeCell ref="M54:N54"/>
    <mergeCell ref="B54:C54"/>
    <mergeCell ref="M53:N53"/>
    <mergeCell ref="B53:C53"/>
    <mergeCell ref="M52:N52"/>
    <mergeCell ref="B52:C52"/>
    <mergeCell ref="M57:N57"/>
    <mergeCell ref="B57:C57"/>
    <mergeCell ref="M56:N56"/>
    <mergeCell ref="B56:C56"/>
    <mergeCell ref="M55:N55"/>
    <mergeCell ref="B55:C55"/>
    <mergeCell ref="M43:N43"/>
    <mergeCell ref="B43:C43"/>
    <mergeCell ref="M48:N48"/>
    <mergeCell ref="B48:C48"/>
    <mergeCell ref="M47:N47"/>
    <mergeCell ref="B47:C47"/>
    <mergeCell ref="M46:N46"/>
    <mergeCell ref="B46:C46"/>
    <mergeCell ref="M51:N51"/>
    <mergeCell ref="B51:C51"/>
    <mergeCell ref="M50:N50"/>
    <mergeCell ref="B50:C50"/>
    <mergeCell ref="M49:N49"/>
    <mergeCell ref="B49:C49"/>
    <mergeCell ref="B62:C62"/>
    <mergeCell ref="B63:C63"/>
    <mergeCell ref="B64:C64"/>
    <mergeCell ref="B65:C65"/>
    <mergeCell ref="B66:C66"/>
    <mergeCell ref="M36:N36"/>
    <mergeCell ref="B36:C36"/>
    <mergeCell ref="B61:C61"/>
    <mergeCell ref="M39:N39"/>
    <mergeCell ref="B39:C39"/>
    <mergeCell ref="M38:N38"/>
    <mergeCell ref="B38:C38"/>
    <mergeCell ref="M37:N37"/>
    <mergeCell ref="B37:C37"/>
    <mergeCell ref="M42:N42"/>
    <mergeCell ref="B42:C42"/>
    <mergeCell ref="M41:N41"/>
    <mergeCell ref="B41:C41"/>
    <mergeCell ref="M40:N40"/>
    <mergeCell ref="B40:C40"/>
    <mergeCell ref="M45:N45"/>
    <mergeCell ref="B45:C45"/>
    <mergeCell ref="M44:N44"/>
    <mergeCell ref="B44:C44"/>
    <mergeCell ref="B72:C72"/>
    <mergeCell ref="B73:C73"/>
    <mergeCell ref="B74:C74"/>
    <mergeCell ref="B75:C75"/>
    <mergeCell ref="B76:C76"/>
    <mergeCell ref="B67:C67"/>
    <mergeCell ref="B68:C68"/>
    <mergeCell ref="B69:C69"/>
    <mergeCell ref="B70:C70"/>
    <mergeCell ref="B71:C71"/>
    <mergeCell ref="B82:C82"/>
    <mergeCell ref="B83:C83"/>
    <mergeCell ref="B84:C84"/>
    <mergeCell ref="B85:C85"/>
    <mergeCell ref="B86:C86"/>
    <mergeCell ref="B77:C77"/>
    <mergeCell ref="B78:C78"/>
    <mergeCell ref="B79:C79"/>
    <mergeCell ref="B80:C80"/>
    <mergeCell ref="B81:C81"/>
    <mergeCell ref="B92:C92"/>
    <mergeCell ref="B93:C93"/>
    <mergeCell ref="B94:C94"/>
    <mergeCell ref="B95:C95"/>
    <mergeCell ref="B96:C96"/>
    <mergeCell ref="B87:C87"/>
    <mergeCell ref="B88:C88"/>
    <mergeCell ref="B89:C89"/>
    <mergeCell ref="B90:C90"/>
    <mergeCell ref="B91:C91"/>
    <mergeCell ref="B102:C102"/>
    <mergeCell ref="B103:C103"/>
    <mergeCell ref="B104:C104"/>
    <mergeCell ref="B105:C105"/>
    <mergeCell ref="B106:C106"/>
    <mergeCell ref="B97:C97"/>
    <mergeCell ref="B98:C98"/>
    <mergeCell ref="B99:C99"/>
    <mergeCell ref="B100:C100"/>
    <mergeCell ref="B101:C101"/>
    <mergeCell ref="B112:C112"/>
    <mergeCell ref="B113:C113"/>
    <mergeCell ref="B114:C114"/>
    <mergeCell ref="B115:C115"/>
    <mergeCell ref="B116:C116"/>
    <mergeCell ref="B107:C107"/>
    <mergeCell ref="B108:C108"/>
    <mergeCell ref="B109:C109"/>
    <mergeCell ref="B110:C110"/>
    <mergeCell ref="B111:C111"/>
    <mergeCell ref="B122:C122"/>
    <mergeCell ref="B123:C123"/>
    <mergeCell ref="B124:C124"/>
    <mergeCell ref="B125:C125"/>
    <mergeCell ref="B126:C126"/>
    <mergeCell ref="B117:C117"/>
    <mergeCell ref="B118:C118"/>
    <mergeCell ref="B119:C119"/>
    <mergeCell ref="B120:C120"/>
    <mergeCell ref="B121:C121"/>
    <mergeCell ref="B132:C132"/>
    <mergeCell ref="B133:C133"/>
    <mergeCell ref="B134:C134"/>
    <mergeCell ref="B135:C135"/>
    <mergeCell ref="B136:C136"/>
    <mergeCell ref="B127:C127"/>
    <mergeCell ref="B128:C128"/>
    <mergeCell ref="B129:C129"/>
    <mergeCell ref="B130:C130"/>
    <mergeCell ref="B131:C131"/>
    <mergeCell ref="B142:C142"/>
    <mergeCell ref="B143:C143"/>
    <mergeCell ref="B144:C144"/>
    <mergeCell ref="B145:C145"/>
    <mergeCell ref="B146:C146"/>
    <mergeCell ref="B137:C137"/>
    <mergeCell ref="B138:C138"/>
    <mergeCell ref="B139:C139"/>
    <mergeCell ref="B140:C140"/>
    <mergeCell ref="B141:C141"/>
    <mergeCell ref="B152:C152"/>
    <mergeCell ref="B153:C153"/>
    <mergeCell ref="B154:C154"/>
    <mergeCell ref="B155:C155"/>
    <mergeCell ref="B156:C156"/>
    <mergeCell ref="B147:C147"/>
    <mergeCell ref="B148:C148"/>
    <mergeCell ref="B149:C149"/>
    <mergeCell ref="B150:C150"/>
    <mergeCell ref="B151:C151"/>
    <mergeCell ref="B162:C162"/>
    <mergeCell ref="B163:C163"/>
    <mergeCell ref="B164:C164"/>
    <mergeCell ref="B165:C165"/>
    <mergeCell ref="B166:C166"/>
    <mergeCell ref="B157:C157"/>
    <mergeCell ref="B158:C158"/>
    <mergeCell ref="B159:C159"/>
    <mergeCell ref="B160:C160"/>
    <mergeCell ref="B161:C161"/>
    <mergeCell ref="B172:C172"/>
    <mergeCell ref="B173:C173"/>
    <mergeCell ref="B174:C174"/>
    <mergeCell ref="B175:C175"/>
    <mergeCell ref="B176:C176"/>
    <mergeCell ref="B167:C167"/>
    <mergeCell ref="B168:C168"/>
    <mergeCell ref="B169:C169"/>
    <mergeCell ref="B170:C170"/>
    <mergeCell ref="B171:C171"/>
    <mergeCell ref="B182:C182"/>
    <mergeCell ref="B183:C183"/>
    <mergeCell ref="B184:C184"/>
    <mergeCell ref="B185:C185"/>
    <mergeCell ref="B186:C186"/>
    <mergeCell ref="B177:C177"/>
    <mergeCell ref="B178:C178"/>
    <mergeCell ref="B179:C179"/>
    <mergeCell ref="B180:C180"/>
    <mergeCell ref="B181:C181"/>
    <mergeCell ref="B192:C192"/>
    <mergeCell ref="B193:C193"/>
    <mergeCell ref="B194:C194"/>
    <mergeCell ref="B195:C195"/>
    <mergeCell ref="B196:C196"/>
    <mergeCell ref="B187:C187"/>
    <mergeCell ref="B188:C188"/>
    <mergeCell ref="B189:C189"/>
    <mergeCell ref="B190:C190"/>
    <mergeCell ref="B191:C191"/>
    <mergeCell ref="B202:C202"/>
    <mergeCell ref="B203:C203"/>
    <mergeCell ref="B204:C204"/>
    <mergeCell ref="B205:C205"/>
    <mergeCell ref="B206:C206"/>
    <mergeCell ref="B197:C197"/>
    <mergeCell ref="B198:C198"/>
    <mergeCell ref="B199:C199"/>
    <mergeCell ref="B200:C200"/>
    <mergeCell ref="B201:C201"/>
    <mergeCell ref="B212:C212"/>
    <mergeCell ref="B213:C213"/>
    <mergeCell ref="B214:C214"/>
    <mergeCell ref="B215:C215"/>
    <mergeCell ref="B216:C216"/>
    <mergeCell ref="B207:C207"/>
    <mergeCell ref="B208:C208"/>
    <mergeCell ref="B209:C209"/>
    <mergeCell ref="B210:C210"/>
    <mergeCell ref="B211:C211"/>
    <mergeCell ref="B222:C222"/>
    <mergeCell ref="B223:C223"/>
    <mergeCell ref="B224:C224"/>
    <mergeCell ref="B225:C225"/>
    <mergeCell ref="B226:C226"/>
    <mergeCell ref="B217:C217"/>
    <mergeCell ref="B218:C218"/>
    <mergeCell ref="B219:C219"/>
    <mergeCell ref="B220:C220"/>
    <mergeCell ref="B221:C221"/>
    <mergeCell ref="B232:C232"/>
    <mergeCell ref="B233:C233"/>
    <mergeCell ref="B234:C234"/>
    <mergeCell ref="B235:C235"/>
    <mergeCell ref="B236:C236"/>
    <mergeCell ref="B227:C227"/>
    <mergeCell ref="B228:C228"/>
    <mergeCell ref="B229:C229"/>
    <mergeCell ref="B230:C230"/>
    <mergeCell ref="B231:C231"/>
    <mergeCell ref="B242:C242"/>
    <mergeCell ref="B243:C243"/>
    <mergeCell ref="B244:C244"/>
    <mergeCell ref="B245:C245"/>
    <mergeCell ref="B246:C246"/>
    <mergeCell ref="B237:C237"/>
    <mergeCell ref="B238:C238"/>
    <mergeCell ref="B239:C239"/>
    <mergeCell ref="B240:C240"/>
    <mergeCell ref="B241:C241"/>
    <mergeCell ref="B252:C252"/>
    <mergeCell ref="B253:C253"/>
    <mergeCell ref="B254:C254"/>
    <mergeCell ref="B255:C255"/>
    <mergeCell ref="B256:C256"/>
    <mergeCell ref="B247:C247"/>
    <mergeCell ref="B248:C248"/>
    <mergeCell ref="B249:C249"/>
    <mergeCell ref="B250:C250"/>
    <mergeCell ref="B251:C251"/>
    <mergeCell ref="B262:C262"/>
    <mergeCell ref="B263:C263"/>
    <mergeCell ref="B264:C264"/>
    <mergeCell ref="B265:C265"/>
    <mergeCell ref="B266:C266"/>
    <mergeCell ref="B257:C257"/>
    <mergeCell ref="B258:C258"/>
    <mergeCell ref="B259:C259"/>
    <mergeCell ref="B260:C260"/>
    <mergeCell ref="B261:C261"/>
    <mergeCell ref="B272:C272"/>
    <mergeCell ref="B273:C273"/>
    <mergeCell ref="B274:C274"/>
    <mergeCell ref="B275:C275"/>
    <mergeCell ref="B276:C276"/>
    <mergeCell ref="B267:C267"/>
    <mergeCell ref="B268:C268"/>
    <mergeCell ref="B269:C269"/>
    <mergeCell ref="B270:C270"/>
    <mergeCell ref="B271:C271"/>
    <mergeCell ref="B282:C282"/>
    <mergeCell ref="B283:C283"/>
    <mergeCell ref="B284:C284"/>
    <mergeCell ref="B285:C285"/>
    <mergeCell ref="B286:C286"/>
    <mergeCell ref="B277:C277"/>
    <mergeCell ref="B278:C278"/>
    <mergeCell ref="B279:C279"/>
    <mergeCell ref="B280:C280"/>
    <mergeCell ref="B281:C281"/>
    <mergeCell ref="B292:C292"/>
    <mergeCell ref="B293:C293"/>
    <mergeCell ref="B294:C294"/>
    <mergeCell ref="B295:C295"/>
    <mergeCell ref="B296:C296"/>
    <mergeCell ref="B287:C287"/>
    <mergeCell ref="B288:C288"/>
    <mergeCell ref="B289:C289"/>
    <mergeCell ref="B290:C290"/>
    <mergeCell ref="B291:C291"/>
    <mergeCell ref="B302:C302"/>
    <mergeCell ref="B303:C303"/>
    <mergeCell ref="B304:C304"/>
    <mergeCell ref="B305:C305"/>
    <mergeCell ref="B306:C306"/>
    <mergeCell ref="B297:C297"/>
    <mergeCell ref="B298:C298"/>
    <mergeCell ref="B299:C299"/>
    <mergeCell ref="B300:C300"/>
    <mergeCell ref="B301:C301"/>
    <mergeCell ref="B312:C312"/>
    <mergeCell ref="B313:C313"/>
    <mergeCell ref="B314:C314"/>
    <mergeCell ref="B315:C315"/>
    <mergeCell ref="B316:C316"/>
    <mergeCell ref="B307:C307"/>
    <mergeCell ref="B308:C308"/>
    <mergeCell ref="B309:C309"/>
    <mergeCell ref="B310:C310"/>
    <mergeCell ref="B311:C311"/>
    <mergeCell ref="B322:C322"/>
    <mergeCell ref="B323:C323"/>
    <mergeCell ref="B324:C324"/>
    <mergeCell ref="B325:C325"/>
    <mergeCell ref="B317:C317"/>
    <mergeCell ref="B318:C318"/>
    <mergeCell ref="B319:C319"/>
    <mergeCell ref="B320:C320"/>
    <mergeCell ref="B321:C321"/>
    <mergeCell ref="M72:N72"/>
    <mergeCell ref="M73:N73"/>
    <mergeCell ref="M74:N74"/>
    <mergeCell ref="M75:N75"/>
    <mergeCell ref="M76:N76"/>
    <mergeCell ref="M60:N60"/>
    <mergeCell ref="M61:N61"/>
    <mergeCell ref="M62:N62"/>
    <mergeCell ref="M63:N63"/>
    <mergeCell ref="M64:N64"/>
    <mergeCell ref="M65:N65"/>
    <mergeCell ref="M66:N66"/>
    <mergeCell ref="M67:N67"/>
    <mergeCell ref="M68:N68"/>
    <mergeCell ref="M69:N69"/>
    <mergeCell ref="M70:N70"/>
    <mergeCell ref="M71:N71"/>
    <mergeCell ref="M82:N82"/>
    <mergeCell ref="M83:N83"/>
    <mergeCell ref="M84:N84"/>
    <mergeCell ref="M85:N85"/>
    <mergeCell ref="M86:N86"/>
    <mergeCell ref="M77:N77"/>
    <mergeCell ref="M78:N78"/>
    <mergeCell ref="M79:N79"/>
    <mergeCell ref="M80:N80"/>
    <mergeCell ref="M81:N81"/>
    <mergeCell ref="M92:N92"/>
    <mergeCell ref="M93:N93"/>
    <mergeCell ref="M94:N94"/>
    <mergeCell ref="M95:N95"/>
    <mergeCell ref="M96:N96"/>
    <mergeCell ref="M87:N87"/>
    <mergeCell ref="M88:N88"/>
    <mergeCell ref="M89:N89"/>
    <mergeCell ref="M90:N90"/>
    <mergeCell ref="M91:N91"/>
    <mergeCell ref="M102:N102"/>
    <mergeCell ref="M103:N103"/>
    <mergeCell ref="M104:N104"/>
    <mergeCell ref="M105:N105"/>
    <mergeCell ref="M106:N106"/>
    <mergeCell ref="M97:N97"/>
    <mergeCell ref="M98:N98"/>
    <mergeCell ref="M99:N99"/>
    <mergeCell ref="M100:N100"/>
    <mergeCell ref="M101:N101"/>
    <mergeCell ref="M112:N112"/>
    <mergeCell ref="M113:N113"/>
    <mergeCell ref="M114:N114"/>
    <mergeCell ref="M115:N115"/>
    <mergeCell ref="M116:N116"/>
    <mergeCell ref="M107:N107"/>
    <mergeCell ref="M108:N108"/>
    <mergeCell ref="M109:N109"/>
    <mergeCell ref="M110:N110"/>
    <mergeCell ref="M111:N111"/>
    <mergeCell ref="M122:N122"/>
    <mergeCell ref="M123:N123"/>
    <mergeCell ref="M124:N124"/>
    <mergeCell ref="M125:N125"/>
    <mergeCell ref="M126:N126"/>
    <mergeCell ref="M117:N117"/>
    <mergeCell ref="M118:N118"/>
    <mergeCell ref="M119:N119"/>
    <mergeCell ref="M120:N120"/>
    <mergeCell ref="M121:N121"/>
    <mergeCell ref="M132:N132"/>
    <mergeCell ref="M133:N133"/>
    <mergeCell ref="M134:N134"/>
    <mergeCell ref="M135:N135"/>
    <mergeCell ref="M136:N136"/>
    <mergeCell ref="M127:N127"/>
    <mergeCell ref="M128:N128"/>
    <mergeCell ref="M129:N129"/>
    <mergeCell ref="M130:N130"/>
    <mergeCell ref="M131:N131"/>
    <mergeCell ref="M142:N142"/>
    <mergeCell ref="M143:N143"/>
    <mergeCell ref="M144:N144"/>
    <mergeCell ref="M145:N145"/>
    <mergeCell ref="M146:N146"/>
    <mergeCell ref="M137:N137"/>
    <mergeCell ref="M138:N138"/>
    <mergeCell ref="M139:N139"/>
    <mergeCell ref="M140:N140"/>
    <mergeCell ref="M141:N141"/>
    <mergeCell ref="M152:N152"/>
    <mergeCell ref="M153:N153"/>
    <mergeCell ref="M154:N154"/>
    <mergeCell ref="M155:N155"/>
    <mergeCell ref="M156:N156"/>
    <mergeCell ref="M147:N147"/>
    <mergeCell ref="M148:N148"/>
    <mergeCell ref="M149:N149"/>
    <mergeCell ref="M150:N150"/>
    <mergeCell ref="M151:N151"/>
    <mergeCell ref="M162:N162"/>
    <mergeCell ref="M163:N163"/>
    <mergeCell ref="M164:N164"/>
    <mergeCell ref="M165:N165"/>
    <mergeCell ref="M166:N166"/>
    <mergeCell ref="M157:N157"/>
    <mergeCell ref="M158:N158"/>
    <mergeCell ref="M159:N159"/>
    <mergeCell ref="M160:N160"/>
    <mergeCell ref="M161:N161"/>
    <mergeCell ref="M172:N172"/>
    <mergeCell ref="M173:N173"/>
    <mergeCell ref="M174:N174"/>
    <mergeCell ref="M175:N175"/>
    <mergeCell ref="M176:N176"/>
    <mergeCell ref="M167:N167"/>
    <mergeCell ref="M168:N168"/>
    <mergeCell ref="M169:N169"/>
    <mergeCell ref="M170:N170"/>
    <mergeCell ref="M171:N171"/>
    <mergeCell ref="M182:N182"/>
    <mergeCell ref="M183:N183"/>
    <mergeCell ref="M184:N184"/>
    <mergeCell ref="M185:N185"/>
    <mergeCell ref="M186:N186"/>
    <mergeCell ref="M177:N177"/>
    <mergeCell ref="M178:N178"/>
    <mergeCell ref="M179:N179"/>
    <mergeCell ref="M180:N180"/>
    <mergeCell ref="M181:N181"/>
    <mergeCell ref="M192:N192"/>
    <mergeCell ref="M193:N193"/>
    <mergeCell ref="M194:N194"/>
    <mergeCell ref="M195:N195"/>
    <mergeCell ref="M196:N196"/>
    <mergeCell ref="M187:N187"/>
    <mergeCell ref="M188:N188"/>
    <mergeCell ref="M189:N189"/>
    <mergeCell ref="M190:N190"/>
    <mergeCell ref="M191:N191"/>
    <mergeCell ref="M202:N202"/>
    <mergeCell ref="M203:N203"/>
    <mergeCell ref="M204:N204"/>
    <mergeCell ref="M205:N205"/>
    <mergeCell ref="M206:N206"/>
    <mergeCell ref="M197:N197"/>
    <mergeCell ref="M198:N198"/>
    <mergeCell ref="M199:N199"/>
    <mergeCell ref="M200:N200"/>
    <mergeCell ref="M201:N201"/>
    <mergeCell ref="M212:N212"/>
    <mergeCell ref="M213:N213"/>
    <mergeCell ref="M214:N214"/>
    <mergeCell ref="M215:N215"/>
    <mergeCell ref="M216:N216"/>
    <mergeCell ref="M207:N207"/>
    <mergeCell ref="M208:N208"/>
    <mergeCell ref="M209:N209"/>
    <mergeCell ref="M210:N210"/>
    <mergeCell ref="M211:N211"/>
    <mergeCell ref="M222:N222"/>
    <mergeCell ref="M223:N223"/>
    <mergeCell ref="M224:N224"/>
    <mergeCell ref="M225:N225"/>
    <mergeCell ref="M226:N226"/>
    <mergeCell ref="M217:N217"/>
    <mergeCell ref="M218:N218"/>
    <mergeCell ref="M219:N219"/>
    <mergeCell ref="M220:N220"/>
    <mergeCell ref="M221:N221"/>
    <mergeCell ref="M232:N232"/>
    <mergeCell ref="M233:N233"/>
    <mergeCell ref="M234:N234"/>
    <mergeCell ref="M235:N235"/>
    <mergeCell ref="M236:N236"/>
    <mergeCell ref="M227:N227"/>
    <mergeCell ref="M228:N228"/>
    <mergeCell ref="M229:N229"/>
    <mergeCell ref="M230:N230"/>
    <mergeCell ref="M231:N231"/>
    <mergeCell ref="M242:N242"/>
    <mergeCell ref="M243:N243"/>
    <mergeCell ref="M244:N244"/>
    <mergeCell ref="M245:N245"/>
    <mergeCell ref="M246:N246"/>
    <mergeCell ref="M237:N237"/>
    <mergeCell ref="M238:N238"/>
    <mergeCell ref="M239:N239"/>
    <mergeCell ref="M240:N240"/>
    <mergeCell ref="M241:N241"/>
    <mergeCell ref="M252:N252"/>
    <mergeCell ref="M253:N253"/>
    <mergeCell ref="M254:N254"/>
    <mergeCell ref="M255:N255"/>
    <mergeCell ref="M256:N256"/>
    <mergeCell ref="M247:N247"/>
    <mergeCell ref="M248:N248"/>
    <mergeCell ref="M249:N249"/>
    <mergeCell ref="M250:N250"/>
    <mergeCell ref="M251:N251"/>
    <mergeCell ref="M262:N262"/>
    <mergeCell ref="M263:N263"/>
    <mergeCell ref="M264:N264"/>
    <mergeCell ref="M265:N265"/>
    <mergeCell ref="M266:N266"/>
    <mergeCell ref="M257:N257"/>
    <mergeCell ref="M258:N258"/>
    <mergeCell ref="M259:N259"/>
    <mergeCell ref="M260:N260"/>
    <mergeCell ref="M261:N261"/>
    <mergeCell ref="M272:N272"/>
    <mergeCell ref="M273:N273"/>
    <mergeCell ref="M274:N274"/>
    <mergeCell ref="M275:N275"/>
    <mergeCell ref="M276:N276"/>
    <mergeCell ref="M267:N267"/>
    <mergeCell ref="M268:N268"/>
    <mergeCell ref="M269:N269"/>
    <mergeCell ref="M270:N270"/>
    <mergeCell ref="M271:N271"/>
    <mergeCell ref="M282:N282"/>
    <mergeCell ref="M283:N283"/>
    <mergeCell ref="M284:N284"/>
    <mergeCell ref="M285:N285"/>
    <mergeCell ref="M286:N286"/>
    <mergeCell ref="M277:N277"/>
    <mergeCell ref="M278:N278"/>
    <mergeCell ref="M279:N279"/>
    <mergeCell ref="M280:N280"/>
    <mergeCell ref="M281:N281"/>
    <mergeCell ref="M292:N292"/>
    <mergeCell ref="M293:N293"/>
    <mergeCell ref="M294:N294"/>
    <mergeCell ref="M295:N295"/>
    <mergeCell ref="M296:N296"/>
    <mergeCell ref="M287:N287"/>
    <mergeCell ref="M288:N288"/>
    <mergeCell ref="M289:N289"/>
    <mergeCell ref="M290:N290"/>
    <mergeCell ref="M291:N291"/>
    <mergeCell ref="M302:N302"/>
    <mergeCell ref="M303:N303"/>
    <mergeCell ref="M304:N304"/>
    <mergeCell ref="M305:N305"/>
    <mergeCell ref="M306:N306"/>
    <mergeCell ref="M297:N297"/>
    <mergeCell ref="M298:N298"/>
    <mergeCell ref="M299:N299"/>
    <mergeCell ref="M300:N300"/>
    <mergeCell ref="M301:N301"/>
    <mergeCell ref="M312:N312"/>
    <mergeCell ref="M313:N313"/>
    <mergeCell ref="M314:N314"/>
    <mergeCell ref="M315:N315"/>
    <mergeCell ref="M316:N316"/>
    <mergeCell ref="M307:N307"/>
    <mergeCell ref="M308:N308"/>
    <mergeCell ref="M309:N309"/>
    <mergeCell ref="M310:N310"/>
    <mergeCell ref="M311:N311"/>
    <mergeCell ref="M322:N322"/>
    <mergeCell ref="M323:N323"/>
    <mergeCell ref="M324:N324"/>
    <mergeCell ref="M325:N325"/>
    <mergeCell ref="M317:N317"/>
    <mergeCell ref="M318:N318"/>
    <mergeCell ref="M319:N319"/>
    <mergeCell ref="M320:N320"/>
    <mergeCell ref="M321:N321"/>
  </mergeCells>
  <phoneticPr fontId="1"/>
  <conditionalFormatting sqref="G1 H2 J2:J3 L2:L3">
    <cfRule type="containsBlanks" dxfId="13" priority="1">
      <formula>LEN(TRIM(G1))=0</formula>
    </cfRule>
  </conditionalFormatting>
  <dataValidations count="3">
    <dataValidation type="list" allowBlank="1" showInputMessage="1" showErrorMessage="1" sqref="F6:L325" xr:uid="{02EF555C-D727-48C6-B0BA-ED6134D85E91}">
      <formula1>$R$2</formula1>
    </dataValidation>
    <dataValidation type="list" allowBlank="1" showInputMessage="1" showErrorMessage="1" sqref="D6:D325" xr:uid="{EF67E55D-B894-405F-A0E7-F09FC043FA86}">
      <formula1>$X$5:$X$8</formula1>
    </dataValidation>
    <dataValidation type="list" allowBlank="1" showInputMessage="1" showErrorMessage="1" sqref="E6:E325" xr:uid="{C2F310B4-1E6C-49D0-AFE7-5C0BB0BBB87A}">
      <formula1>$Y$5:$Y$10</formula1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  <rowBreaks count="7" manualBreakCount="7">
    <brk id="45" max="13" man="1"/>
    <brk id="85" max="13" man="1"/>
    <brk id="125" max="13" man="1"/>
    <brk id="165" max="13" man="1"/>
    <brk id="205" max="13" man="1"/>
    <brk id="245" max="13" man="1"/>
    <brk id="285" max="1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3366C9-27A5-44B6-B4DD-0CDF2A63E1CB}">
  <sheetPr>
    <tabColor rgb="FFFFFF00"/>
  </sheetPr>
  <dimension ref="A1:AM335"/>
  <sheetViews>
    <sheetView view="pageBreakPreview" zoomScale="68" zoomScaleNormal="100" zoomScaleSheetLayoutView="100" workbookViewId="0">
      <selection activeCell="G6" sqref="G6"/>
    </sheetView>
  </sheetViews>
  <sheetFormatPr defaultRowHeight="18.75"/>
  <cols>
    <col min="1" max="1" width="7.625" customWidth="1"/>
    <col min="2" max="4" width="10.625" customWidth="1"/>
    <col min="5" max="6" width="10.125" customWidth="1"/>
    <col min="7" max="14" width="9.125" customWidth="1"/>
    <col min="15" max="15" width="5" customWidth="1"/>
    <col min="16" max="16" width="4.875" customWidth="1"/>
    <col min="17" max="18" width="5" customWidth="1"/>
    <col min="19" max="19" width="5.125" customWidth="1"/>
    <col min="20" max="22" width="6.75" customWidth="1"/>
    <col min="23" max="40" width="8.625" customWidth="1"/>
  </cols>
  <sheetData>
    <row r="1" spans="1:39" ht="32.1" customHeight="1">
      <c r="A1" s="420" t="s">
        <v>201</v>
      </c>
      <c r="B1" s="421"/>
      <c r="C1" s="422"/>
      <c r="D1" s="429" t="s">
        <v>0</v>
      </c>
      <c r="E1" s="429"/>
      <c r="F1" s="96" t="s">
        <v>2</v>
      </c>
      <c r="G1" s="430"/>
      <c r="H1" s="431"/>
      <c r="I1" s="431"/>
      <c r="J1" s="431"/>
      <c r="K1" s="431"/>
      <c r="L1" s="431"/>
      <c r="M1" s="431"/>
      <c r="N1" s="432"/>
      <c r="Q1" s="5"/>
    </row>
    <row r="2" spans="1:39" ht="26.1" customHeight="1">
      <c r="A2" s="423"/>
      <c r="B2" s="424"/>
      <c r="C2" s="425"/>
      <c r="D2" s="441" t="s">
        <v>13</v>
      </c>
      <c r="E2" s="441"/>
      <c r="F2" s="434" t="s">
        <v>3</v>
      </c>
      <c r="G2" s="17" t="s">
        <v>1</v>
      </c>
      <c r="H2" s="76"/>
      <c r="I2" s="18" t="s">
        <v>7</v>
      </c>
      <c r="J2" s="76"/>
      <c r="K2" s="19" t="s">
        <v>4</v>
      </c>
      <c r="L2" s="78"/>
      <c r="M2" s="19" t="s">
        <v>5</v>
      </c>
      <c r="N2" s="20" t="str">
        <f>IF(OR(H2=0,J2=0,L2=0),"",DATE(H2+2018,J2,L2))</f>
        <v/>
      </c>
      <c r="O2" s="11"/>
      <c r="R2" t="s">
        <v>20</v>
      </c>
    </row>
    <row r="3" spans="1:39" ht="26.1" customHeight="1" thickBot="1">
      <c r="A3" s="426"/>
      <c r="B3" s="427"/>
      <c r="C3" s="428"/>
      <c r="D3" s="441"/>
      <c r="E3" s="441"/>
      <c r="F3" s="434"/>
      <c r="G3" s="13"/>
      <c r="H3" s="14"/>
      <c r="I3" s="14" t="s">
        <v>6</v>
      </c>
      <c r="J3" s="77"/>
      <c r="K3" s="14" t="s">
        <v>4</v>
      </c>
      <c r="L3" s="77"/>
      <c r="M3" s="14" t="s">
        <v>5</v>
      </c>
      <c r="N3" s="21" t="str">
        <f>IF(OR(H2=0,J3=0,L3=0),"",DATE(H2+2018,J3,L3))</f>
        <v/>
      </c>
      <c r="O3" s="11"/>
    </row>
    <row r="4" spans="1:39" ht="19.5" thickBot="1">
      <c r="Z4" s="435" t="s">
        <v>37</v>
      </c>
      <c r="AA4" s="436"/>
      <c r="AB4" s="436"/>
      <c r="AC4" s="436"/>
      <c r="AD4" s="436"/>
      <c r="AE4" s="436"/>
      <c r="AF4" s="437"/>
      <c r="AG4" s="435" t="s">
        <v>36</v>
      </c>
      <c r="AH4" s="436"/>
      <c r="AI4" s="436"/>
      <c r="AJ4" s="436"/>
      <c r="AK4" s="436"/>
      <c r="AL4" s="436"/>
      <c r="AM4" s="437"/>
    </row>
    <row r="5" spans="1:39">
      <c r="A5" s="95" t="s">
        <v>8</v>
      </c>
      <c r="B5" s="417" t="s">
        <v>9</v>
      </c>
      <c r="C5" s="418"/>
      <c r="D5" s="95" t="s">
        <v>15</v>
      </c>
      <c r="E5" s="95" t="s">
        <v>10</v>
      </c>
      <c r="F5" s="95" t="s">
        <v>38</v>
      </c>
      <c r="G5" s="16" t="str">
        <f t="shared" ref="G5:L5" si="0">IF(COLUMN(G5)-COLUMN($G$5)+DATE($H$2+2018,$J$2,$L$2)&lt;=DATE($H$2+2018,$J$3,$L$3-1), COLUMN(G5)-COLUMN($G$5)+DATE($H$2+2018,$J$2,$L$2), "")</f>
        <v/>
      </c>
      <c r="H5" s="16" t="str">
        <f t="shared" si="0"/>
        <v/>
      </c>
      <c r="I5" s="16" t="str">
        <f t="shared" si="0"/>
        <v/>
      </c>
      <c r="J5" s="16" t="str">
        <f t="shared" si="0"/>
        <v/>
      </c>
      <c r="K5" s="16" t="str">
        <f t="shared" si="0"/>
        <v/>
      </c>
      <c r="L5" s="16" t="str">
        <f t="shared" si="0"/>
        <v/>
      </c>
      <c r="M5" s="419" t="s">
        <v>11</v>
      </c>
      <c r="N5" s="419"/>
      <c r="P5" t="s">
        <v>27</v>
      </c>
      <c r="Q5" t="s">
        <v>28</v>
      </c>
      <c r="R5" t="s">
        <v>29</v>
      </c>
      <c r="S5" t="s">
        <v>16</v>
      </c>
      <c r="X5" t="s">
        <v>27</v>
      </c>
      <c r="Y5" t="s">
        <v>39</v>
      </c>
      <c r="Z5" s="29"/>
      <c r="AA5" s="28" t="str">
        <f t="shared" ref="AA5:AF5" si="1">G5</f>
        <v/>
      </c>
      <c r="AB5" s="28" t="str">
        <f t="shared" si="1"/>
        <v/>
      </c>
      <c r="AC5" s="28" t="str">
        <f t="shared" si="1"/>
        <v/>
      </c>
      <c r="AD5" s="28" t="str">
        <f t="shared" si="1"/>
        <v/>
      </c>
      <c r="AE5" s="28" t="str">
        <f t="shared" si="1"/>
        <v/>
      </c>
      <c r="AF5" s="30" t="str">
        <f t="shared" si="1"/>
        <v/>
      </c>
      <c r="AG5" s="33"/>
      <c r="AH5" s="34" t="s">
        <v>21</v>
      </c>
      <c r="AI5" s="34" t="s">
        <v>22</v>
      </c>
      <c r="AJ5" s="34" t="s">
        <v>23</v>
      </c>
      <c r="AK5" s="34" t="s">
        <v>24</v>
      </c>
      <c r="AL5" s="34" t="s">
        <v>25</v>
      </c>
      <c r="AM5" s="35" t="s">
        <v>26</v>
      </c>
    </row>
    <row r="6" spans="1:39" ht="27.95" customHeight="1">
      <c r="A6" s="95">
        <v>1</v>
      </c>
      <c r="B6" s="415"/>
      <c r="C6" s="416"/>
      <c r="D6" s="75"/>
      <c r="E6" s="75"/>
      <c r="F6" s="75"/>
      <c r="G6" s="75"/>
      <c r="H6" s="75"/>
      <c r="I6" s="75"/>
      <c r="J6" s="75"/>
      <c r="K6" s="75"/>
      <c r="L6" s="75"/>
      <c r="M6" s="414"/>
      <c r="N6" s="414"/>
      <c r="O6">
        <f t="shared" ref="O6:O69" si="2">COUNTIF(G6:L6,"〇")</f>
        <v>0</v>
      </c>
      <c r="P6">
        <f t="shared" ref="P6:P69" si="3">IF(D6="小学生",O6,0)</f>
        <v>0</v>
      </c>
      <c r="Q6">
        <f t="shared" ref="Q6:Q69" si="4">IF(D6="中学生",O6,0)</f>
        <v>0</v>
      </c>
      <c r="R6">
        <f t="shared" ref="R6:R69" si="5">IF(D6="高校生",O6,0)</f>
        <v>0</v>
      </c>
      <c r="S6">
        <f t="shared" ref="S6:S69" si="6">IF(D6="学生",O6,0)</f>
        <v>0</v>
      </c>
      <c r="X6" t="s">
        <v>28</v>
      </c>
      <c r="Y6" t="s">
        <v>40</v>
      </c>
      <c r="Z6" s="22" t="s">
        <v>27</v>
      </c>
      <c r="AA6" s="6">
        <f>COUNTIFS(G6:G325, "〇", D6:D325, "小学生")</f>
        <v>0</v>
      </c>
      <c r="AB6" s="6">
        <f>COUNTIFS(H6:H325, "〇", D6:D325, "小学生")</f>
        <v>0</v>
      </c>
      <c r="AC6" s="6">
        <f>COUNTIFS(I6:I325, "〇", D6:D325, "小学生")</f>
        <v>0</v>
      </c>
      <c r="AD6" s="6">
        <f>COUNTIFS(J6:J325, "〇", D6:D325, "小学生")</f>
        <v>0</v>
      </c>
      <c r="AE6" s="6">
        <f>COUNTIFS(K6:K325, "〇", D6:D325, "小学生")</f>
        <v>0</v>
      </c>
      <c r="AF6" s="6">
        <f>COUNTIFS(L6:L325, "〇", D6:D325, "小学生")</f>
        <v>0</v>
      </c>
      <c r="AG6" s="22" t="s">
        <v>27</v>
      </c>
      <c r="AH6" s="6">
        <f>COUNTIFS(P6:P325, 1, F6:F325, "")</f>
        <v>0</v>
      </c>
      <c r="AI6" s="6">
        <f>COUNTIFS(P6:P325, 2, F6:F325, "")</f>
        <v>0</v>
      </c>
      <c r="AJ6" s="6">
        <f>COUNTIFS(P6:P325, 3, F6:F325, "")</f>
        <v>0</v>
      </c>
      <c r="AK6" s="6">
        <f>COUNTIFS(P6:P325, 4, F6:F325, "")</f>
        <v>0</v>
      </c>
      <c r="AL6" s="6">
        <f>COUNTIFS(P6:P325, 5, F6:F325, "")</f>
        <v>0</v>
      </c>
      <c r="AM6" s="23">
        <f>COUNTIFS(P6:P325, 6, F6:F325, "")</f>
        <v>0</v>
      </c>
    </row>
    <row r="7" spans="1:39" ht="27.95" customHeight="1">
      <c r="A7" s="95">
        <v>2</v>
      </c>
      <c r="B7" s="415"/>
      <c r="C7" s="416"/>
      <c r="D7" s="75"/>
      <c r="E7" s="75"/>
      <c r="F7" s="75"/>
      <c r="G7" s="75"/>
      <c r="H7" s="75"/>
      <c r="I7" s="75"/>
      <c r="J7" s="75"/>
      <c r="K7" s="75"/>
      <c r="L7" s="75"/>
      <c r="M7" s="414"/>
      <c r="N7" s="414"/>
      <c r="O7">
        <f t="shared" si="2"/>
        <v>0</v>
      </c>
      <c r="P7">
        <f t="shared" si="3"/>
        <v>0</v>
      </c>
      <c r="Q7">
        <f t="shared" si="4"/>
        <v>0</v>
      </c>
      <c r="R7">
        <f t="shared" si="5"/>
        <v>0</v>
      </c>
      <c r="S7">
        <f t="shared" si="6"/>
        <v>0</v>
      </c>
      <c r="X7" t="s">
        <v>29</v>
      </c>
      <c r="Y7" t="s">
        <v>41</v>
      </c>
      <c r="Z7" s="22" t="s">
        <v>28</v>
      </c>
      <c r="AA7" s="6">
        <f>COUNTIFS(G6:G325, "〇", D6:D325, "中学生")</f>
        <v>0</v>
      </c>
      <c r="AB7" s="6">
        <f>COUNTIFS(H6:H325, "〇", D6:D325, "中学生")</f>
        <v>0</v>
      </c>
      <c r="AC7" s="6">
        <f>COUNTIFS(I6:I325, "〇", D6:D325, "中学生")</f>
        <v>0</v>
      </c>
      <c r="AD7" s="6">
        <f>COUNTIFS(J6:J325, "〇", D6:D325, "中学生")</f>
        <v>0</v>
      </c>
      <c r="AE7" s="6">
        <f>COUNTIFS(K6:K325, "〇", D6:D325, "中学生")</f>
        <v>0</v>
      </c>
      <c r="AF7" s="31">
        <f>COUNTIFS(L6:L325, "〇", D6:D325, "中学校")</f>
        <v>0</v>
      </c>
      <c r="AG7" s="22" t="s">
        <v>28</v>
      </c>
      <c r="AH7" s="6">
        <f>COUNTIFS(Q6:Q325, 1, F6:F325, "")</f>
        <v>0</v>
      </c>
      <c r="AI7" s="6">
        <f>COUNTIFS(Q6:Q325, 2, F6:F325, "")</f>
        <v>0</v>
      </c>
      <c r="AJ7" s="6">
        <f>COUNTIFS(Q6:Q325, 3, F6:F325, "")</f>
        <v>0</v>
      </c>
      <c r="AK7" s="6">
        <f>COUNTIFS(Q6:Q325, 4, F6:F325, "")</f>
        <v>0</v>
      </c>
      <c r="AL7" s="6">
        <f>COUNTIFS(Q6:Q325, 5, F6:F325, "")</f>
        <v>0</v>
      </c>
      <c r="AM7" s="23">
        <f>COUNTIFS(Q6:Q325, 6, F6:F325, "")</f>
        <v>0</v>
      </c>
    </row>
    <row r="8" spans="1:39" ht="27.95" customHeight="1">
      <c r="A8" s="95">
        <v>3</v>
      </c>
      <c r="B8" s="415"/>
      <c r="C8" s="416"/>
      <c r="D8" s="75"/>
      <c r="E8" s="75"/>
      <c r="F8" s="75"/>
      <c r="G8" s="75"/>
      <c r="H8" s="75"/>
      <c r="I8" s="75"/>
      <c r="J8" s="75"/>
      <c r="K8" s="75"/>
      <c r="L8" s="75"/>
      <c r="M8" s="414"/>
      <c r="N8" s="414"/>
      <c r="O8">
        <f t="shared" si="2"/>
        <v>0</v>
      </c>
      <c r="P8">
        <f t="shared" si="3"/>
        <v>0</v>
      </c>
      <c r="Q8">
        <f t="shared" si="4"/>
        <v>0</v>
      </c>
      <c r="R8">
        <f t="shared" si="5"/>
        <v>0</v>
      </c>
      <c r="S8">
        <f t="shared" si="6"/>
        <v>0</v>
      </c>
      <c r="X8" t="s">
        <v>16</v>
      </c>
      <c r="Y8" t="s">
        <v>42</v>
      </c>
      <c r="Z8" s="22" t="s">
        <v>29</v>
      </c>
      <c r="AA8" s="6">
        <f>COUNTIFS(G6:G325, "〇", D6:D325, "高校生")</f>
        <v>0</v>
      </c>
      <c r="AB8" s="6">
        <f>COUNTIFS(H6:H325, "〇", D6:D325, "高校生")</f>
        <v>0</v>
      </c>
      <c r="AC8" s="6">
        <f>COUNTIFS(I6:I325, "〇", D6:D325, "高校生")</f>
        <v>0</v>
      </c>
      <c r="AD8" s="6">
        <f>COUNTIFS(J6:J325, "〇", D6:D325, "高校生")</f>
        <v>0</v>
      </c>
      <c r="AE8" s="6">
        <f>COUNTIFS(K6:K325, "〇", D6:D325, "高校生")</f>
        <v>0</v>
      </c>
      <c r="AF8" s="31">
        <f>COUNTIFS(L6:L325, "〇", D6:D325, "高校生")</f>
        <v>0</v>
      </c>
      <c r="AG8" s="22" t="s">
        <v>29</v>
      </c>
      <c r="AH8" s="6">
        <f>COUNTIFS(R6:R325, 1, F6:F325, "")</f>
        <v>0</v>
      </c>
      <c r="AI8" s="6">
        <f>COUNTIFS(R6:R325, 2, F6:F325, "")</f>
        <v>0</v>
      </c>
      <c r="AJ8" s="6">
        <f>COUNTIFS(R6:R325, 3, F6:F325, "")</f>
        <v>0</v>
      </c>
      <c r="AK8" s="6">
        <f>COUNTIFS(R6:R325, 4, F6:F325, "")</f>
        <v>0</v>
      </c>
      <c r="AL8" s="6">
        <f>COUNTIFS(R6:R325, 5, F6:F325, "")</f>
        <v>0</v>
      </c>
      <c r="AM8" s="23">
        <f>COUNTIFS(R6:R325, 6, F6:F325, "")</f>
        <v>0</v>
      </c>
    </row>
    <row r="9" spans="1:39" ht="27.95" customHeight="1" thickBot="1">
      <c r="A9" s="95">
        <v>4</v>
      </c>
      <c r="B9" s="415"/>
      <c r="C9" s="416"/>
      <c r="D9" s="75"/>
      <c r="E9" s="75"/>
      <c r="F9" s="75"/>
      <c r="G9" s="75"/>
      <c r="H9" s="75"/>
      <c r="I9" s="75"/>
      <c r="J9" s="75"/>
      <c r="K9" s="75"/>
      <c r="L9" s="75"/>
      <c r="M9" s="414"/>
      <c r="N9" s="414"/>
      <c r="O9">
        <f t="shared" si="2"/>
        <v>0</v>
      </c>
      <c r="P9">
        <f t="shared" si="3"/>
        <v>0</v>
      </c>
      <c r="Q9">
        <f t="shared" si="4"/>
        <v>0</v>
      </c>
      <c r="R9">
        <f t="shared" si="5"/>
        <v>0</v>
      </c>
      <c r="S9">
        <f t="shared" si="6"/>
        <v>0</v>
      </c>
      <c r="Y9" t="s">
        <v>43</v>
      </c>
      <c r="Z9" s="24" t="s">
        <v>16</v>
      </c>
      <c r="AA9" s="25">
        <f>COUNTIFS(G6:G325, "〇", D6:D325, "学生")</f>
        <v>0</v>
      </c>
      <c r="AB9" s="25">
        <f>COUNTIFS(H6:H325, "〇", D6:D325, "学生")</f>
        <v>0</v>
      </c>
      <c r="AC9" s="25">
        <f>COUNTIFS(I6:I325, "〇", D6:D325, "学生")</f>
        <v>0</v>
      </c>
      <c r="AD9" s="25">
        <f>COUNTIFS(J6:J325, "〇", D6:D325, "学生")</f>
        <v>0</v>
      </c>
      <c r="AE9" s="25">
        <f>COUNTIFS(K6:K325, "〇", D6:D325, "学生")</f>
        <v>0</v>
      </c>
      <c r="AF9" s="32">
        <f>COUNTIFS(L6:L325, "〇", D6:D325, "学生")</f>
        <v>0</v>
      </c>
      <c r="AG9" s="24" t="s">
        <v>16</v>
      </c>
      <c r="AH9" s="25">
        <f>COUNTIFS(S6:S325, 1, F6:F325, "")</f>
        <v>0</v>
      </c>
      <c r="AI9" s="25">
        <f>COUNTIFS(S6:S325, 2, F6:F325, "")</f>
        <v>0</v>
      </c>
      <c r="AJ9" s="25">
        <f>COUNTIFS(S6:S325, 3, F6:F325, "")</f>
        <v>0</v>
      </c>
      <c r="AK9" s="25">
        <f>COUNTIFS(S6:S325, 4, F6:F325, "")</f>
        <v>0</v>
      </c>
      <c r="AL9" s="25">
        <f>COUNTIFS(S6:S325, 5, F6:F325, "")</f>
        <v>0</v>
      </c>
      <c r="AM9" s="26">
        <f>COUNTIFS(S6:S325, 6, F6:F325, "")</f>
        <v>0</v>
      </c>
    </row>
    <row r="10" spans="1:39" ht="27.95" customHeight="1" thickBot="1">
      <c r="A10" s="95">
        <v>5</v>
      </c>
      <c r="B10" s="415"/>
      <c r="C10" s="416"/>
      <c r="D10" s="75"/>
      <c r="E10" s="75"/>
      <c r="F10" s="75"/>
      <c r="G10" s="75"/>
      <c r="H10" s="75"/>
      <c r="I10" s="75"/>
      <c r="J10" s="75"/>
      <c r="K10" s="75"/>
      <c r="L10" s="75"/>
      <c r="M10" s="414"/>
      <c r="N10" s="414"/>
      <c r="O10">
        <f t="shared" si="2"/>
        <v>0</v>
      </c>
      <c r="P10">
        <f t="shared" si="3"/>
        <v>0</v>
      </c>
      <c r="Q10">
        <f t="shared" si="4"/>
        <v>0</v>
      </c>
      <c r="R10">
        <f t="shared" si="5"/>
        <v>0</v>
      </c>
      <c r="S10">
        <f t="shared" si="6"/>
        <v>0</v>
      </c>
      <c r="Y10" t="s">
        <v>44</v>
      </c>
      <c r="AG10" s="438" t="s">
        <v>45</v>
      </c>
      <c r="AH10" s="439"/>
      <c r="AI10" s="439"/>
      <c r="AJ10" s="439"/>
      <c r="AK10" s="439"/>
      <c r="AL10" s="439"/>
      <c r="AM10" s="440"/>
    </row>
    <row r="11" spans="1:39" ht="27.95" customHeight="1">
      <c r="A11" s="95">
        <v>6</v>
      </c>
      <c r="B11" s="415"/>
      <c r="C11" s="416"/>
      <c r="D11" s="75"/>
      <c r="E11" s="75"/>
      <c r="F11" s="75"/>
      <c r="G11" s="75"/>
      <c r="H11" s="75"/>
      <c r="I11" s="75"/>
      <c r="J11" s="75"/>
      <c r="K11" s="75"/>
      <c r="L11" s="75"/>
      <c r="M11" s="414"/>
      <c r="N11" s="414"/>
      <c r="O11">
        <f t="shared" si="2"/>
        <v>0</v>
      </c>
      <c r="P11">
        <f t="shared" si="3"/>
        <v>0</v>
      </c>
      <c r="Q11">
        <f t="shared" si="4"/>
        <v>0</v>
      </c>
      <c r="R11">
        <f t="shared" si="5"/>
        <v>0</v>
      </c>
      <c r="S11">
        <f t="shared" si="6"/>
        <v>0</v>
      </c>
      <c r="AG11" s="33" t="s">
        <v>27</v>
      </c>
      <c r="AH11" s="34">
        <f>COUNTIFS(P6:P325, 1, F6:F325, "〇")</f>
        <v>0</v>
      </c>
      <c r="AI11" s="34">
        <f>COUNTIFS(P6:P325, 2, F6:F325, "〇")</f>
        <v>0</v>
      </c>
      <c r="AJ11" s="34">
        <f>COUNTIFS(P6:P325, 3, F6:F325, "〇")</f>
        <v>0</v>
      </c>
      <c r="AK11" s="34">
        <f>COUNTIFS(P6:P325, 4, F6:F325, "〇")</f>
        <v>0</v>
      </c>
      <c r="AL11" s="34">
        <f>COUNTIFS(P6:P325, 5, F6:F325, "〇")</f>
        <v>0</v>
      </c>
      <c r="AM11" s="35">
        <f>COUNTIFS(P6:P325, 6, F6:F325, "〇")</f>
        <v>0</v>
      </c>
    </row>
    <row r="12" spans="1:39" ht="27.95" customHeight="1">
      <c r="A12" s="95">
        <v>7</v>
      </c>
      <c r="B12" s="415"/>
      <c r="C12" s="416"/>
      <c r="D12" s="75"/>
      <c r="E12" s="75"/>
      <c r="F12" s="75"/>
      <c r="G12" s="75"/>
      <c r="H12" s="75"/>
      <c r="I12" s="75"/>
      <c r="J12" s="75"/>
      <c r="K12" s="75"/>
      <c r="L12" s="75"/>
      <c r="M12" s="414"/>
      <c r="N12" s="414"/>
      <c r="O12">
        <f t="shared" si="2"/>
        <v>0</v>
      </c>
      <c r="P12">
        <f t="shared" si="3"/>
        <v>0</v>
      </c>
      <c r="Q12">
        <f t="shared" si="4"/>
        <v>0</v>
      </c>
      <c r="R12">
        <f t="shared" si="5"/>
        <v>0</v>
      </c>
      <c r="S12">
        <f t="shared" si="6"/>
        <v>0</v>
      </c>
      <c r="AG12" s="22" t="s">
        <v>28</v>
      </c>
      <c r="AH12" s="6">
        <f>COUNTIFS(Q6:Q325, 1, F6:F325, "〇")</f>
        <v>0</v>
      </c>
      <c r="AI12" s="6">
        <f>COUNTIFS(Q6:Q325, 2, F6:F325, "〇")</f>
        <v>0</v>
      </c>
      <c r="AJ12" s="6">
        <f>COUNTIFS(Q6:Q325, 3, F6:F325, "〇")</f>
        <v>0</v>
      </c>
      <c r="AK12" s="6">
        <f>COUNTIFS(Q6:Q325, 4, F6:F325, "〇")</f>
        <v>0</v>
      </c>
      <c r="AL12" s="6">
        <f>COUNTIFS(Q6:Q325, 5, F6:F325, "〇")</f>
        <v>0</v>
      </c>
      <c r="AM12" s="23">
        <f>COUNTIFS(Q6:Q325, 6, F6:F325, "〇")</f>
        <v>0</v>
      </c>
    </row>
    <row r="13" spans="1:39" ht="27.95" customHeight="1" thickBot="1">
      <c r="A13" s="95">
        <v>8</v>
      </c>
      <c r="B13" s="415"/>
      <c r="C13" s="416"/>
      <c r="D13" s="75"/>
      <c r="E13" s="75"/>
      <c r="F13" s="75"/>
      <c r="G13" s="75"/>
      <c r="H13" s="75"/>
      <c r="I13" s="75"/>
      <c r="J13" s="75"/>
      <c r="K13" s="75"/>
      <c r="L13" s="75"/>
      <c r="M13" s="414"/>
      <c r="N13" s="414"/>
      <c r="O13">
        <f t="shared" si="2"/>
        <v>0</v>
      </c>
      <c r="P13">
        <f t="shared" si="3"/>
        <v>0</v>
      </c>
      <c r="Q13">
        <f t="shared" si="4"/>
        <v>0</v>
      </c>
      <c r="R13">
        <f t="shared" si="5"/>
        <v>0</v>
      </c>
      <c r="S13">
        <f t="shared" si="6"/>
        <v>0</v>
      </c>
      <c r="AG13" s="24" t="s">
        <v>29</v>
      </c>
      <c r="AH13" s="25">
        <f>COUNTIFS(R6:R325, 1, F6:F325, "〇")</f>
        <v>0</v>
      </c>
      <c r="AI13" s="25">
        <f>COUNTIFS(R6:R325, 2, F6:F325, "〇")</f>
        <v>0</v>
      </c>
      <c r="AJ13" s="25">
        <f>COUNTIFS(R6:R325, 3, F6:F325, "〇")</f>
        <v>0</v>
      </c>
      <c r="AK13" s="25">
        <f>COUNTIFS(R6:R325, 4, F6:F325, "〇")</f>
        <v>0</v>
      </c>
      <c r="AL13" s="25">
        <f>COUNTIFS(R6:R325, 5, F6:F325, "〇")</f>
        <v>0</v>
      </c>
      <c r="AM13" s="26">
        <f>COUNTIFS(R6:R325, 6, F6:F325, "〇")</f>
        <v>0</v>
      </c>
    </row>
    <row r="14" spans="1:39" ht="27.95" customHeight="1">
      <c r="A14" s="95">
        <v>9</v>
      </c>
      <c r="B14" s="415"/>
      <c r="C14" s="416"/>
      <c r="D14" s="75"/>
      <c r="E14" s="75"/>
      <c r="F14" s="75"/>
      <c r="G14" s="75"/>
      <c r="H14" s="75"/>
      <c r="I14" s="75"/>
      <c r="J14" s="75"/>
      <c r="K14" s="75"/>
      <c r="L14" s="75"/>
      <c r="M14" s="414"/>
      <c r="N14" s="414"/>
      <c r="O14">
        <f t="shared" si="2"/>
        <v>0</v>
      </c>
      <c r="P14">
        <f t="shared" si="3"/>
        <v>0</v>
      </c>
      <c r="Q14">
        <f t="shared" si="4"/>
        <v>0</v>
      </c>
      <c r="R14">
        <f t="shared" si="5"/>
        <v>0</v>
      </c>
      <c r="S14">
        <f t="shared" si="6"/>
        <v>0</v>
      </c>
    </row>
    <row r="15" spans="1:39" ht="27.95" customHeight="1">
      <c r="A15" s="95">
        <v>10</v>
      </c>
      <c r="B15" s="415"/>
      <c r="C15" s="416"/>
      <c r="D15" s="75"/>
      <c r="E15" s="75"/>
      <c r="F15" s="75"/>
      <c r="G15" s="75"/>
      <c r="H15" s="75"/>
      <c r="I15" s="75"/>
      <c r="J15" s="75"/>
      <c r="K15" s="75"/>
      <c r="L15" s="75"/>
      <c r="M15" s="414"/>
      <c r="N15" s="414"/>
      <c r="O15">
        <f t="shared" si="2"/>
        <v>0</v>
      </c>
      <c r="P15">
        <f t="shared" si="3"/>
        <v>0</v>
      </c>
      <c r="Q15">
        <f t="shared" si="4"/>
        <v>0</v>
      </c>
      <c r="R15">
        <f t="shared" si="5"/>
        <v>0</v>
      </c>
      <c r="S15">
        <f t="shared" si="6"/>
        <v>0</v>
      </c>
    </row>
    <row r="16" spans="1:39" ht="27.95" customHeight="1">
      <c r="A16" s="95">
        <v>11</v>
      </c>
      <c r="B16" s="415"/>
      <c r="C16" s="416"/>
      <c r="D16" s="75"/>
      <c r="E16" s="75"/>
      <c r="F16" s="75"/>
      <c r="G16" s="75"/>
      <c r="H16" s="75"/>
      <c r="I16" s="75"/>
      <c r="J16" s="75"/>
      <c r="K16" s="75"/>
      <c r="L16" s="75"/>
      <c r="M16" s="414"/>
      <c r="N16" s="414"/>
      <c r="O16">
        <f t="shared" si="2"/>
        <v>0</v>
      </c>
      <c r="P16">
        <f t="shared" si="3"/>
        <v>0</v>
      </c>
      <c r="Q16">
        <f t="shared" si="4"/>
        <v>0</v>
      </c>
      <c r="R16">
        <f t="shared" si="5"/>
        <v>0</v>
      </c>
      <c r="S16">
        <f t="shared" si="6"/>
        <v>0</v>
      </c>
    </row>
    <row r="17" spans="1:19" ht="27.95" customHeight="1">
      <c r="A17" s="95">
        <v>12</v>
      </c>
      <c r="B17" s="415"/>
      <c r="C17" s="416"/>
      <c r="D17" s="75"/>
      <c r="E17" s="75"/>
      <c r="F17" s="75"/>
      <c r="G17" s="75"/>
      <c r="H17" s="75"/>
      <c r="I17" s="75"/>
      <c r="J17" s="75"/>
      <c r="K17" s="75"/>
      <c r="L17" s="75"/>
      <c r="M17" s="414"/>
      <c r="N17" s="414"/>
      <c r="O17">
        <f t="shared" si="2"/>
        <v>0</v>
      </c>
      <c r="P17">
        <f t="shared" si="3"/>
        <v>0</v>
      </c>
      <c r="Q17">
        <f t="shared" si="4"/>
        <v>0</v>
      </c>
      <c r="R17">
        <f t="shared" si="5"/>
        <v>0</v>
      </c>
      <c r="S17">
        <f t="shared" si="6"/>
        <v>0</v>
      </c>
    </row>
    <row r="18" spans="1:19" ht="27.95" customHeight="1">
      <c r="A18" s="95">
        <v>13</v>
      </c>
      <c r="B18" s="415"/>
      <c r="C18" s="416"/>
      <c r="D18" s="75"/>
      <c r="E18" s="75"/>
      <c r="F18" s="75"/>
      <c r="G18" s="75"/>
      <c r="H18" s="75"/>
      <c r="I18" s="75"/>
      <c r="J18" s="75"/>
      <c r="K18" s="75"/>
      <c r="L18" s="75"/>
      <c r="M18" s="414"/>
      <c r="N18" s="414"/>
      <c r="O18">
        <f t="shared" si="2"/>
        <v>0</v>
      </c>
      <c r="P18">
        <f t="shared" si="3"/>
        <v>0</v>
      </c>
      <c r="Q18">
        <f t="shared" si="4"/>
        <v>0</v>
      </c>
      <c r="R18">
        <f t="shared" si="5"/>
        <v>0</v>
      </c>
      <c r="S18">
        <f t="shared" si="6"/>
        <v>0</v>
      </c>
    </row>
    <row r="19" spans="1:19" ht="27.95" customHeight="1">
      <c r="A19" s="95">
        <v>14</v>
      </c>
      <c r="B19" s="415"/>
      <c r="C19" s="416"/>
      <c r="D19" s="75"/>
      <c r="E19" s="75"/>
      <c r="F19" s="75"/>
      <c r="G19" s="75"/>
      <c r="H19" s="75"/>
      <c r="I19" s="75"/>
      <c r="J19" s="75"/>
      <c r="K19" s="75"/>
      <c r="L19" s="75"/>
      <c r="M19" s="414"/>
      <c r="N19" s="414"/>
      <c r="O19">
        <f t="shared" si="2"/>
        <v>0</v>
      </c>
      <c r="P19">
        <f t="shared" si="3"/>
        <v>0</v>
      </c>
      <c r="Q19">
        <f t="shared" si="4"/>
        <v>0</v>
      </c>
      <c r="R19">
        <f t="shared" si="5"/>
        <v>0</v>
      </c>
      <c r="S19">
        <f t="shared" si="6"/>
        <v>0</v>
      </c>
    </row>
    <row r="20" spans="1:19" ht="27.95" customHeight="1">
      <c r="A20" s="95">
        <v>15</v>
      </c>
      <c r="B20" s="415"/>
      <c r="C20" s="416"/>
      <c r="D20" s="75"/>
      <c r="E20" s="75"/>
      <c r="F20" s="75"/>
      <c r="G20" s="75"/>
      <c r="H20" s="75"/>
      <c r="I20" s="75"/>
      <c r="J20" s="75"/>
      <c r="K20" s="75"/>
      <c r="L20" s="75"/>
      <c r="M20" s="414"/>
      <c r="N20" s="414"/>
      <c r="O20">
        <f t="shared" si="2"/>
        <v>0</v>
      </c>
      <c r="P20">
        <f t="shared" si="3"/>
        <v>0</v>
      </c>
      <c r="Q20">
        <f t="shared" si="4"/>
        <v>0</v>
      </c>
      <c r="R20">
        <f t="shared" si="5"/>
        <v>0</v>
      </c>
      <c r="S20">
        <f t="shared" si="6"/>
        <v>0</v>
      </c>
    </row>
    <row r="21" spans="1:19" ht="27.95" customHeight="1">
      <c r="A21" s="95">
        <v>16</v>
      </c>
      <c r="B21" s="415"/>
      <c r="C21" s="416"/>
      <c r="D21" s="75"/>
      <c r="E21" s="75"/>
      <c r="F21" s="75"/>
      <c r="G21" s="75"/>
      <c r="H21" s="75"/>
      <c r="I21" s="75"/>
      <c r="J21" s="75"/>
      <c r="K21" s="75"/>
      <c r="L21" s="75"/>
      <c r="M21" s="414"/>
      <c r="N21" s="414"/>
      <c r="O21">
        <f t="shared" si="2"/>
        <v>0</v>
      </c>
      <c r="P21">
        <f t="shared" si="3"/>
        <v>0</v>
      </c>
      <c r="Q21">
        <f t="shared" si="4"/>
        <v>0</v>
      </c>
      <c r="R21">
        <f t="shared" si="5"/>
        <v>0</v>
      </c>
      <c r="S21">
        <f t="shared" si="6"/>
        <v>0</v>
      </c>
    </row>
    <row r="22" spans="1:19" ht="27.95" customHeight="1">
      <c r="A22" s="95">
        <v>17</v>
      </c>
      <c r="B22" s="415"/>
      <c r="C22" s="416"/>
      <c r="D22" s="75"/>
      <c r="E22" s="75"/>
      <c r="F22" s="75"/>
      <c r="G22" s="75"/>
      <c r="H22" s="75"/>
      <c r="I22" s="75"/>
      <c r="J22" s="75"/>
      <c r="K22" s="75"/>
      <c r="L22" s="75"/>
      <c r="M22" s="414"/>
      <c r="N22" s="414"/>
      <c r="O22">
        <f t="shared" si="2"/>
        <v>0</v>
      </c>
      <c r="P22">
        <f t="shared" si="3"/>
        <v>0</v>
      </c>
      <c r="Q22">
        <f t="shared" si="4"/>
        <v>0</v>
      </c>
      <c r="R22">
        <f t="shared" si="5"/>
        <v>0</v>
      </c>
      <c r="S22">
        <f t="shared" si="6"/>
        <v>0</v>
      </c>
    </row>
    <row r="23" spans="1:19" ht="27.95" customHeight="1">
      <c r="A23" s="95">
        <v>18</v>
      </c>
      <c r="B23" s="415"/>
      <c r="C23" s="416"/>
      <c r="D23" s="75"/>
      <c r="E23" s="75"/>
      <c r="F23" s="75"/>
      <c r="G23" s="75"/>
      <c r="H23" s="75"/>
      <c r="I23" s="75"/>
      <c r="J23" s="75"/>
      <c r="K23" s="75"/>
      <c r="L23" s="75"/>
      <c r="M23" s="414"/>
      <c r="N23" s="414"/>
      <c r="O23">
        <f t="shared" si="2"/>
        <v>0</v>
      </c>
      <c r="P23">
        <f t="shared" si="3"/>
        <v>0</v>
      </c>
      <c r="Q23">
        <f t="shared" si="4"/>
        <v>0</v>
      </c>
      <c r="R23">
        <f t="shared" si="5"/>
        <v>0</v>
      </c>
      <c r="S23">
        <f t="shared" si="6"/>
        <v>0</v>
      </c>
    </row>
    <row r="24" spans="1:19" ht="27.95" customHeight="1">
      <c r="A24" s="95">
        <v>19</v>
      </c>
      <c r="B24" s="415"/>
      <c r="C24" s="416"/>
      <c r="D24" s="75"/>
      <c r="E24" s="75"/>
      <c r="F24" s="75"/>
      <c r="G24" s="75"/>
      <c r="H24" s="75"/>
      <c r="I24" s="75"/>
      <c r="J24" s="75"/>
      <c r="K24" s="75"/>
      <c r="L24" s="75"/>
      <c r="M24" s="414"/>
      <c r="N24" s="414"/>
      <c r="O24">
        <f t="shared" si="2"/>
        <v>0</v>
      </c>
      <c r="P24">
        <f t="shared" si="3"/>
        <v>0</v>
      </c>
      <c r="Q24">
        <f t="shared" si="4"/>
        <v>0</v>
      </c>
      <c r="R24">
        <f t="shared" si="5"/>
        <v>0</v>
      </c>
      <c r="S24">
        <f t="shared" si="6"/>
        <v>0</v>
      </c>
    </row>
    <row r="25" spans="1:19" ht="27.95" customHeight="1">
      <c r="A25" s="95">
        <v>20</v>
      </c>
      <c r="B25" s="415"/>
      <c r="C25" s="416"/>
      <c r="D25" s="75"/>
      <c r="E25" s="75"/>
      <c r="F25" s="75"/>
      <c r="G25" s="75"/>
      <c r="H25" s="75"/>
      <c r="I25" s="75"/>
      <c r="J25" s="75"/>
      <c r="K25" s="75"/>
      <c r="L25" s="75"/>
      <c r="M25" s="414"/>
      <c r="N25" s="414"/>
      <c r="O25">
        <f t="shared" si="2"/>
        <v>0</v>
      </c>
      <c r="P25">
        <f t="shared" si="3"/>
        <v>0</v>
      </c>
      <c r="Q25">
        <f t="shared" si="4"/>
        <v>0</v>
      </c>
      <c r="R25">
        <f t="shared" si="5"/>
        <v>0</v>
      </c>
      <c r="S25">
        <f t="shared" si="6"/>
        <v>0</v>
      </c>
    </row>
    <row r="26" spans="1:19" ht="27.95" customHeight="1">
      <c r="A26" s="95">
        <v>21</v>
      </c>
      <c r="B26" s="415"/>
      <c r="C26" s="416"/>
      <c r="D26" s="75"/>
      <c r="E26" s="75"/>
      <c r="F26" s="75"/>
      <c r="G26" s="75"/>
      <c r="H26" s="75"/>
      <c r="I26" s="75"/>
      <c r="J26" s="75"/>
      <c r="K26" s="75"/>
      <c r="L26" s="75"/>
      <c r="M26" s="414"/>
      <c r="N26" s="414"/>
      <c r="O26">
        <f t="shared" si="2"/>
        <v>0</v>
      </c>
      <c r="P26">
        <f t="shared" si="3"/>
        <v>0</v>
      </c>
      <c r="Q26">
        <f t="shared" si="4"/>
        <v>0</v>
      </c>
      <c r="R26">
        <f t="shared" si="5"/>
        <v>0</v>
      </c>
      <c r="S26">
        <f t="shared" si="6"/>
        <v>0</v>
      </c>
    </row>
    <row r="27" spans="1:19" ht="27.95" customHeight="1">
      <c r="A27" s="95">
        <v>22</v>
      </c>
      <c r="B27" s="415"/>
      <c r="C27" s="416"/>
      <c r="D27" s="75"/>
      <c r="E27" s="75"/>
      <c r="F27" s="75"/>
      <c r="G27" s="75"/>
      <c r="H27" s="75"/>
      <c r="I27" s="75"/>
      <c r="J27" s="75"/>
      <c r="K27" s="75"/>
      <c r="L27" s="75"/>
      <c r="M27" s="414"/>
      <c r="N27" s="414"/>
      <c r="O27">
        <f t="shared" si="2"/>
        <v>0</v>
      </c>
      <c r="P27">
        <f t="shared" si="3"/>
        <v>0</v>
      </c>
      <c r="Q27">
        <f t="shared" si="4"/>
        <v>0</v>
      </c>
      <c r="R27">
        <f t="shared" si="5"/>
        <v>0</v>
      </c>
      <c r="S27">
        <f t="shared" si="6"/>
        <v>0</v>
      </c>
    </row>
    <row r="28" spans="1:19" ht="27.95" customHeight="1">
      <c r="A28" s="95">
        <v>23</v>
      </c>
      <c r="B28" s="415"/>
      <c r="C28" s="416"/>
      <c r="D28" s="75"/>
      <c r="E28" s="75"/>
      <c r="F28" s="75"/>
      <c r="G28" s="75"/>
      <c r="H28" s="75"/>
      <c r="I28" s="75"/>
      <c r="J28" s="75"/>
      <c r="K28" s="75"/>
      <c r="L28" s="75"/>
      <c r="M28" s="414"/>
      <c r="N28" s="414"/>
      <c r="O28">
        <f t="shared" si="2"/>
        <v>0</v>
      </c>
      <c r="P28">
        <f t="shared" si="3"/>
        <v>0</v>
      </c>
      <c r="Q28">
        <f t="shared" si="4"/>
        <v>0</v>
      </c>
      <c r="R28">
        <f t="shared" si="5"/>
        <v>0</v>
      </c>
      <c r="S28">
        <f t="shared" si="6"/>
        <v>0</v>
      </c>
    </row>
    <row r="29" spans="1:19" ht="27.95" customHeight="1">
      <c r="A29" s="95">
        <v>24</v>
      </c>
      <c r="B29" s="415"/>
      <c r="C29" s="416"/>
      <c r="D29" s="75"/>
      <c r="E29" s="75"/>
      <c r="F29" s="75"/>
      <c r="G29" s="75"/>
      <c r="H29" s="75"/>
      <c r="I29" s="75"/>
      <c r="J29" s="75"/>
      <c r="K29" s="75"/>
      <c r="L29" s="75"/>
      <c r="M29" s="414"/>
      <c r="N29" s="414"/>
      <c r="O29">
        <f t="shared" si="2"/>
        <v>0</v>
      </c>
      <c r="P29">
        <f t="shared" si="3"/>
        <v>0</v>
      </c>
      <c r="Q29">
        <f t="shared" si="4"/>
        <v>0</v>
      </c>
      <c r="R29">
        <f t="shared" si="5"/>
        <v>0</v>
      </c>
      <c r="S29">
        <f t="shared" si="6"/>
        <v>0</v>
      </c>
    </row>
    <row r="30" spans="1:19" ht="27.95" customHeight="1">
      <c r="A30" s="95">
        <v>25</v>
      </c>
      <c r="B30" s="415"/>
      <c r="C30" s="416"/>
      <c r="D30" s="75"/>
      <c r="E30" s="75"/>
      <c r="F30" s="75"/>
      <c r="G30" s="75"/>
      <c r="H30" s="75"/>
      <c r="I30" s="75"/>
      <c r="J30" s="75"/>
      <c r="K30" s="75"/>
      <c r="L30" s="75"/>
      <c r="M30" s="414"/>
      <c r="N30" s="414"/>
      <c r="O30">
        <f t="shared" si="2"/>
        <v>0</v>
      </c>
      <c r="P30">
        <f t="shared" si="3"/>
        <v>0</v>
      </c>
      <c r="Q30">
        <f t="shared" si="4"/>
        <v>0</v>
      </c>
      <c r="R30">
        <f t="shared" si="5"/>
        <v>0</v>
      </c>
      <c r="S30">
        <f t="shared" si="6"/>
        <v>0</v>
      </c>
    </row>
    <row r="31" spans="1:19" ht="27.95" customHeight="1">
      <c r="A31" s="95">
        <v>26</v>
      </c>
      <c r="B31" s="415"/>
      <c r="C31" s="416"/>
      <c r="D31" s="75"/>
      <c r="E31" s="75"/>
      <c r="F31" s="75"/>
      <c r="G31" s="75"/>
      <c r="H31" s="75"/>
      <c r="I31" s="75"/>
      <c r="J31" s="75"/>
      <c r="K31" s="75"/>
      <c r="L31" s="75"/>
      <c r="M31" s="414"/>
      <c r="N31" s="414"/>
      <c r="O31">
        <f t="shared" si="2"/>
        <v>0</v>
      </c>
      <c r="P31">
        <f t="shared" si="3"/>
        <v>0</v>
      </c>
      <c r="Q31">
        <f t="shared" si="4"/>
        <v>0</v>
      </c>
      <c r="R31">
        <f t="shared" si="5"/>
        <v>0</v>
      </c>
      <c r="S31">
        <f t="shared" si="6"/>
        <v>0</v>
      </c>
    </row>
    <row r="32" spans="1:19" ht="27.95" customHeight="1">
      <c r="A32" s="95">
        <v>27</v>
      </c>
      <c r="B32" s="415"/>
      <c r="C32" s="416"/>
      <c r="D32" s="75"/>
      <c r="E32" s="75"/>
      <c r="F32" s="75"/>
      <c r="G32" s="75"/>
      <c r="H32" s="75"/>
      <c r="I32" s="75"/>
      <c r="J32" s="75"/>
      <c r="K32" s="75"/>
      <c r="L32" s="75"/>
      <c r="M32" s="414"/>
      <c r="N32" s="414"/>
      <c r="O32">
        <f t="shared" si="2"/>
        <v>0</v>
      </c>
      <c r="P32">
        <f t="shared" si="3"/>
        <v>0</v>
      </c>
      <c r="Q32">
        <f t="shared" si="4"/>
        <v>0</v>
      </c>
      <c r="R32">
        <f t="shared" si="5"/>
        <v>0</v>
      </c>
      <c r="S32">
        <f t="shared" si="6"/>
        <v>0</v>
      </c>
    </row>
    <row r="33" spans="1:27" ht="27.95" customHeight="1">
      <c r="A33" s="95">
        <v>28</v>
      </c>
      <c r="B33" s="415"/>
      <c r="C33" s="416"/>
      <c r="D33" s="75"/>
      <c r="E33" s="75"/>
      <c r="F33" s="75"/>
      <c r="G33" s="75"/>
      <c r="H33" s="75"/>
      <c r="I33" s="75"/>
      <c r="J33" s="75"/>
      <c r="K33" s="75"/>
      <c r="L33" s="75"/>
      <c r="M33" s="414"/>
      <c r="N33" s="414"/>
      <c r="O33">
        <f t="shared" si="2"/>
        <v>0</v>
      </c>
      <c r="P33">
        <f t="shared" si="3"/>
        <v>0</v>
      </c>
      <c r="Q33">
        <f t="shared" si="4"/>
        <v>0</v>
      </c>
      <c r="R33">
        <f t="shared" si="5"/>
        <v>0</v>
      </c>
      <c r="S33">
        <f t="shared" si="6"/>
        <v>0</v>
      </c>
    </row>
    <row r="34" spans="1:27" ht="27.95" customHeight="1">
      <c r="A34" s="95">
        <v>29</v>
      </c>
      <c r="B34" s="415"/>
      <c r="C34" s="416"/>
      <c r="D34" s="75"/>
      <c r="E34" s="75"/>
      <c r="F34" s="75"/>
      <c r="G34" s="75"/>
      <c r="H34" s="75"/>
      <c r="I34" s="75"/>
      <c r="J34" s="75"/>
      <c r="K34" s="75"/>
      <c r="L34" s="75"/>
      <c r="M34" s="414"/>
      <c r="N34" s="414"/>
      <c r="O34">
        <f t="shared" si="2"/>
        <v>0</v>
      </c>
      <c r="P34">
        <f t="shared" si="3"/>
        <v>0</v>
      </c>
      <c r="Q34">
        <f t="shared" si="4"/>
        <v>0</v>
      </c>
      <c r="R34">
        <f t="shared" si="5"/>
        <v>0</v>
      </c>
      <c r="S34">
        <f t="shared" si="6"/>
        <v>0</v>
      </c>
      <c r="V34" s="5" t="s">
        <v>30</v>
      </c>
      <c r="W34" s="5" t="s">
        <v>31</v>
      </c>
      <c r="X34" s="5" t="s">
        <v>32</v>
      </c>
      <c r="Y34" s="5" t="s">
        <v>33</v>
      </c>
      <c r="Z34" s="5" t="s">
        <v>34</v>
      </c>
      <c r="AA34" s="5" t="s">
        <v>35</v>
      </c>
    </row>
    <row r="35" spans="1:27" ht="27.95" customHeight="1">
      <c r="A35" s="95">
        <v>30</v>
      </c>
      <c r="B35" s="415"/>
      <c r="C35" s="416"/>
      <c r="D35" s="75"/>
      <c r="E35" s="75"/>
      <c r="F35" s="75"/>
      <c r="G35" s="75"/>
      <c r="H35" s="75"/>
      <c r="I35" s="75"/>
      <c r="J35" s="75"/>
      <c r="K35" s="75"/>
      <c r="L35" s="75"/>
      <c r="M35" s="414"/>
      <c r="N35" s="414"/>
      <c r="O35">
        <f t="shared" si="2"/>
        <v>0</v>
      </c>
      <c r="P35">
        <f t="shared" si="3"/>
        <v>0</v>
      </c>
      <c r="Q35">
        <f t="shared" si="4"/>
        <v>0</v>
      </c>
      <c r="R35">
        <f t="shared" si="5"/>
        <v>0</v>
      </c>
      <c r="S35">
        <f t="shared" si="6"/>
        <v>0</v>
      </c>
      <c r="V35" s="5">
        <f t="shared" ref="V35:AA35" si="7">COUNTIF(G6:G325,"〇")</f>
        <v>0</v>
      </c>
      <c r="W35" s="5">
        <f t="shared" si="7"/>
        <v>0</v>
      </c>
      <c r="X35" s="5">
        <f t="shared" si="7"/>
        <v>0</v>
      </c>
      <c r="Y35" s="5">
        <f t="shared" si="7"/>
        <v>0</v>
      </c>
      <c r="Z35" s="5">
        <f t="shared" si="7"/>
        <v>0</v>
      </c>
      <c r="AA35" s="5">
        <f t="shared" si="7"/>
        <v>0</v>
      </c>
    </row>
    <row r="36" spans="1:27" ht="27.95" customHeight="1">
      <c r="A36" s="95">
        <v>31</v>
      </c>
      <c r="B36" s="415"/>
      <c r="C36" s="416"/>
      <c r="D36" s="75"/>
      <c r="E36" s="75"/>
      <c r="F36" s="75"/>
      <c r="G36" s="75"/>
      <c r="H36" s="75"/>
      <c r="I36" s="75"/>
      <c r="J36" s="75"/>
      <c r="K36" s="75"/>
      <c r="L36" s="75"/>
      <c r="M36" s="414"/>
      <c r="N36" s="414"/>
      <c r="O36">
        <f t="shared" si="2"/>
        <v>0</v>
      </c>
      <c r="P36">
        <f t="shared" si="3"/>
        <v>0</v>
      </c>
      <c r="Q36">
        <f t="shared" si="4"/>
        <v>0</v>
      </c>
      <c r="R36">
        <f t="shared" si="5"/>
        <v>0</v>
      </c>
      <c r="S36">
        <f t="shared" si="6"/>
        <v>0</v>
      </c>
    </row>
    <row r="37" spans="1:27" ht="27.95" customHeight="1">
      <c r="A37" s="95">
        <v>32</v>
      </c>
      <c r="B37" s="415"/>
      <c r="C37" s="416"/>
      <c r="D37" s="75"/>
      <c r="E37" s="75"/>
      <c r="F37" s="75"/>
      <c r="G37" s="75"/>
      <c r="H37" s="75"/>
      <c r="I37" s="75"/>
      <c r="J37" s="75"/>
      <c r="K37" s="75"/>
      <c r="L37" s="75"/>
      <c r="M37" s="414"/>
      <c r="N37" s="414"/>
      <c r="O37">
        <f t="shared" si="2"/>
        <v>0</v>
      </c>
      <c r="P37">
        <f t="shared" si="3"/>
        <v>0</v>
      </c>
      <c r="Q37">
        <f t="shared" si="4"/>
        <v>0</v>
      </c>
      <c r="R37">
        <f t="shared" si="5"/>
        <v>0</v>
      </c>
      <c r="S37">
        <f t="shared" si="6"/>
        <v>0</v>
      </c>
    </row>
    <row r="38" spans="1:27" ht="27.95" customHeight="1">
      <c r="A38" s="95">
        <v>33</v>
      </c>
      <c r="B38" s="415"/>
      <c r="C38" s="416"/>
      <c r="D38" s="75"/>
      <c r="E38" s="75"/>
      <c r="F38" s="75"/>
      <c r="G38" s="75"/>
      <c r="H38" s="75"/>
      <c r="I38" s="75"/>
      <c r="J38" s="75"/>
      <c r="K38" s="75"/>
      <c r="L38" s="75"/>
      <c r="M38" s="414"/>
      <c r="N38" s="414"/>
      <c r="O38">
        <f t="shared" si="2"/>
        <v>0</v>
      </c>
      <c r="P38">
        <f t="shared" si="3"/>
        <v>0</v>
      </c>
      <c r="Q38">
        <f t="shared" si="4"/>
        <v>0</v>
      </c>
      <c r="R38">
        <f t="shared" si="5"/>
        <v>0</v>
      </c>
      <c r="S38">
        <f t="shared" si="6"/>
        <v>0</v>
      </c>
    </row>
    <row r="39" spans="1:27" ht="27.95" customHeight="1">
      <c r="A39" s="95">
        <v>34</v>
      </c>
      <c r="B39" s="415"/>
      <c r="C39" s="416"/>
      <c r="D39" s="75"/>
      <c r="E39" s="75"/>
      <c r="F39" s="75"/>
      <c r="G39" s="75"/>
      <c r="H39" s="75"/>
      <c r="I39" s="75"/>
      <c r="J39" s="75"/>
      <c r="K39" s="75"/>
      <c r="L39" s="75"/>
      <c r="M39" s="414"/>
      <c r="N39" s="414"/>
      <c r="O39">
        <f t="shared" si="2"/>
        <v>0</v>
      </c>
      <c r="P39">
        <f t="shared" si="3"/>
        <v>0</v>
      </c>
      <c r="Q39">
        <f t="shared" si="4"/>
        <v>0</v>
      </c>
      <c r="R39">
        <f t="shared" si="5"/>
        <v>0</v>
      </c>
      <c r="S39">
        <f t="shared" si="6"/>
        <v>0</v>
      </c>
    </row>
    <row r="40" spans="1:27" ht="27.95" customHeight="1">
      <c r="A40" s="95">
        <v>35</v>
      </c>
      <c r="B40" s="415"/>
      <c r="C40" s="416"/>
      <c r="D40" s="75"/>
      <c r="E40" s="75"/>
      <c r="F40" s="75"/>
      <c r="G40" s="75"/>
      <c r="H40" s="75"/>
      <c r="I40" s="75"/>
      <c r="J40" s="75"/>
      <c r="K40" s="75"/>
      <c r="L40" s="75"/>
      <c r="M40" s="414"/>
      <c r="N40" s="414"/>
      <c r="O40">
        <f t="shared" si="2"/>
        <v>0</v>
      </c>
      <c r="P40">
        <f t="shared" si="3"/>
        <v>0</v>
      </c>
      <c r="Q40">
        <f t="shared" si="4"/>
        <v>0</v>
      </c>
      <c r="R40">
        <f t="shared" si="5"/>
        <v>0</v>
      </c>
      <c r="S40">
        <f t="shared" si="6"/>
        <v>0</v>
      </c>
    </row>
    <row r="41" spans="1:27" ht="27.95" customHeight="1">
      <c r="A41" s="95">
        <v>36</v>
      </c>
      <c r="B41" s="415"/>
      <c r="C41" s="416"/>
      <c r="D41" s="75"/>
      <c r="E41" s="75"/>
      <c r="F41" s="75"/>
      <c r="G41" s="75"/>
      <c r="H41" s="75"/>
      <c r="I41" s="75"/>
      <c r="J41" s="75"/>
      <c r="K41" s="75"/>
      <c r="L41" s="75"/>
      <c r="M41" s="414"/>
      <c r="N41" s="414"/>
      <c r="O41">
        <f t="shared" si="2"/>
        <v>0</v>
      </c>
      <c r="P41">
        <f t="shared" si="3"/>
        <v>0</v>
      </c>
      <c r="Q41">
        <f t="shared" si="4"/>
        <v>0</v>
      </c>
      <c r="R41">
        <f t="shared" si="5"/>
        <v>0</v>
      </c>
      <c r="S41">
        <f t="shared" si="6"/>
        <v>0</v>
      </c>
    </row>
    <row r="42" spans="1:27" ht="27.95" customHeight="1">
      <c r="A42" s="95">
        <v>37</v>
      </c>
      <c r="B42" s="415"/>
      <c r="C42" s="416"/>
      <c r="D42" s="75"/>
      <c r="E42" s="75"/>
      <c r="F42" s="75"/>
      <c r="G42" s="75"/>
      <c r="H42" s="75"/>
      <c r="I42" s="75"/>
      <c r="J42" s="75"/>
      <c r="K42" s="75"/>
      <c r="L42" s="75"/>
      <c r="M42" s="414"/>
      <c r="N42" s="414"/>
      <c r="O42">
        <f t="shared" si="2"/>
        <v>0</v>
      </c>
      <c r="P42">
        <f t="shared" si="3"/>
        <v>0</v>
      </c>
      <c r="Q42">
        <f t="shared" si="4"/>
        <v>0</v>
      </c>
      <c r="R42">
        <f t="shared" si="5"/>
        <v>0</v>
      </c>
      <c r="S42">
        <f t="shared" si="6"/>
        <v>0</v>
      </c>
    </row>
    <row r="43" spans="1:27" ht="27.95" customHeight="1">
      <c r="A43" s="95">
        <v>38</v>
      </c>
      <c r="B43" s="415"/>
      <c r="C43" s="416"/>
      <c r="D43" s="75"/>
      <c r="E43" s="75"/>
      <c r="F43" s="75"/>
      <c r="G43" s="75"/>
      <c r="H43" s="75"/>
      <c r="I43" s="75"/>
      <c r="J43" s="75"/>
      <c r="K43" s="75"/>
      <c r="L43" s="75"/>
      <c r="M43" s="414"/>
      <c r="N43" s="414"/>
      <c r="O43">
        <f t="shared" si="2"/>
        <v>0</v>
      </c>
      <c r="P43">
        <f t="shared" si="3"/>
        <v>0</v>
      </c>
      <c r="Q43">
        <f t="shared" si="4"/>
        <v>0</v>
      </c>
      <c r="R43">
        <f t="shared" si="5"/>
        <v>0</v>
      </c>
      <c r="S43">
        <f t="shared" si="6"/>
        <v>0</v>
      </c>
    </row>
    <row r="44" spans="1:27" ht="27.95" customHeight="1">
      <c r="A44" s="95">
        <v>39</v>
      </c>
      <c r="B44" s="415"/>
      <c r="C44" s="416"/>
      <c r="D44" s="75"/>
      <c r="E44" s="75"/>
      <c r="F44" s="75"/>
      <c r="G44" s="75"/>
      <c r="H44" s="75"/>
      <c r="I44" s="75"/>
      <c r="J44" s="75"/>
      <c r="K44" s="75"/>
      <c r="L44" s="75"/>
      <c r="M44" s="414"/>
      <c r="N44" s="414"/>
      <c r="O44">
        <f t="shared" si="2"/>
        <v>0</v>
      </c>
      <c r="P44">
        <f t="shared" si="3"/>
        <v>0</v>
      </c>
      <c r="Q44">
        <f t="shared" si="4"/>
        <v>0</v>
      </c>
      <c r="R44">
        <f t="shared" si="5"/>
        <v>0</v>
      </c>
      <c r="S44">
        <f t="shared" si="6"/>
        <v>0</v>
      </c>
    </row>
    <row r="45" spans="1:27" ht="27.95" customHeight="1">
      <c r="A45" s="95">
        <v>40</v>
      </c>
      <c r="B45" s="415"/>
      <c r="C45" s="416"/>
      <c r="D45" s="75"/>
      <c r="E45" s="75"/>
      <c r="F45" s="75"/>
      <c r="G45" s="75"/>
      <c r="H45" s="75"/>
      <c r="I45" s="75"/>
      <c r="J45" s="75"/>
      <c r="K45" s="75"/>
      <c r="L45" s="75"/>
      <c r="M45" s="414"/>
      <c r="N45" s="414"/>
      <c r="O45">
        <f t="shared" si="2"/>
        <v>0</v>
      </c>
      <c r="P45">
        <f t="shared" si="3"/>
        <v>0</v>
      </c>
      <c r="Q45">
        <f t="shared" si="4"/>
        <v>0</v>
      </c>
      <c r="R45">
        <f t="shared" si="5"/>
        <v>0</v>
      </c>
      <c r="S45">
        <f t="shared" si="6"/>
        <v>0</v>
      </c>
    </row>
    <row r="46" spans="1:27" ht="27.95" customHeight="1">
      <c r="A46" s="95">
        <v>41</v>
      </c>
      <c r="B46" s="415"/>
      <c r="C46" s="416"/>
      <c r="D46" s="75"/>
      <c r="E46" s="75"/>
      <c r="F46" s="75"/>
      <c r="G46" s="75"/>
      <c r="H46" s="75"/>
      <c r="I46" s="75"/>
      <c r="J46" s="75"/>
      <c r="K46" s="75"/>
      <c r="L46" s="75"/>
      <c r="M46" s="414"/>
      <c r="N46" s="414"/>
      <c r="O46">
        <f t="shared" si="2"/>
        <v>0</v>
      </c>
      <c r="P46">
        <f t="shared" si="3"/>
        <v>0</v>
      </c>
      <c r="Q46">
        <f t="shared" si="4"/>
        <v>0</v>
      </c>
      <c r="R46">
        <f t="shared" si="5"/>
        <v>0</v>
      </c>
      <c r="S46">
        <f t="shared" si="6"/>
        <v>0</v>
      </c>
    </row>
    <row r="47" spans="1:27" ht="27.95" customHeight="1">
      <c r="A47" s="95">
        <v>42</v>
      </c>
      <c r="B47" s="415"/>
      <c r="C47" s="416"/>
      <c r="D47" s="75"/>
      <c r="E47" s="75"/>
      <c r="F47" s="75"/>
      <c r="G47" s="75"/>
      <c r="H47" s="75"/>
      <c r="I47" s="75"/>
      <c r="J47" s="75"/>
      <c r="K47" s="75"/>
      <c r="L47" s="75"/>
      <c r="M47" s="414"/>
      <c r="N47" s="414"/>
      <c r="O47">
        <f t="shared" si="2"/>
        <v>0</v>
      </c>
      <c r="P47">
        <f t="shared" si="3"/>
        <v>0</v>
      </c>
      <c r="Q47">
        <f t="shared" si="4"/>
        <v>0</v>
      </c>
      <c r="R47">
        <f t="shared" si="5"/>
        <v>0</v>
      </c>
      <c r="S47">
        <f t="shared" si="6"/>
        <v>0</v>
      </c>
    </row>
    <row r="48" spans="1:27" ht="27.95" customHeight="1">
      <c r="A48" s="95">
        <v>43</v>
      </c>
      <c r="B48" s="415"/>
      <c r="C48" s="416"/>
      <c r="D48" s="75"/>
      <c r="E48" s="75"/>
      <c r="F48" s="75"/>
      <c r="G48" s="75"/>
      <c r="H48" s="75"/>
      <c r="I48" s="75"/>
      <c r="J48" s="75"/>
      <c r="K48" s="75"/>
      <c r="L48" s="75"/>
      <c r="M48" s="414"/>
      <c r="N48" s="414"/>
      <c r="O48">
        <f t="shared" si="2"/>
        <v>0</v>
      </c>
      <c r="P48">
        <f t="shared" si="3"/>
        <v>0</v>
      </c>
      <c r="Q48">
        <f t="shared" si="4"/>
        <v>0</v>
      </c>
      <c r="R48">
        <f t="shared" si="5"/>
        <v>0</v>
      </c>
      <c r="S48">
        <f t="shared" si="6"/>
        <v>0</v>
      </c>
    </row>
    <row r="49" spans="1:19" ht="27.95" customHeight="1">
      <c r="A49" s="95">
        <v>44</v>
      </c>
      <c r="B49" s="415"/>
      <c r="C49" s="416"/>
      <c r="D49" s="75"/>
      <c r="E49" s="75"/>
      <c r="F49" s="75"/>
      <c r="G49" s="75"/>
      <c r="H49" s="75"/>
      <c r="I49" s="75"/>
      <c r="J49" s="75"/>
      <c r="K49" s="75"/>
      <c r="L49" s="75"/>
      <c r="M49" s="414"/>
      <c r="N49" s="414"/>
      <c r="O49">
        <f t="shared" si="2"/>
        <v>0</v>
      </c>
      <c r="P49">
        <f t="shared" si="3"/>
        <v>0</v>
      </c>
      <c r="Q49">
        <f t="shared" si="4"/>
        <v>0</v>
      </c>
      <c r="R49">
        <f t="shared" si="5"/>
        <v>0</v>
      </c>
      <c r="S49">
        <f t="shared" si="6"/>
        <v>0</v>
      </c>
    </row>
    <row r="50" spans="1:19" ht="27.95" customHeight="1">
      <c r="A50" s="95">
        <v>45</v>
      </c>
      <c r="B50" s="415"/>
      <c r="C50" s="416"/>
      <c r="D50" s="75"/>
      <c r="E50" s="75"/>
      <c r="F50" s="75"/>
      <c r="G50" s="75"/>
      <c r="H50" s="75"/>
      <c r="I50" s="75"/>
      <c r="J50" s="75"/>
      <c r="K50" s="75"/>
      <c r="L50" s="75"/>
      <c r="M50" s="414"/>
      <c r="N50" s="414"/>
      <c r="O50">
        <f t="shared" si="2"/>
        <v>0</v>
      </c>
      <c r="P50">
        <f t="shared" si="3"/>
        <v>0</v>
      </c>
      <c r="Q50">
        <f t="shared" si="4"/>
        <v>0</v>
      </c>
      <c r="R50">
        <f t="shared" si="5"/>
        <v>0</v>
      </c>
      <c r="S50">
        <f t="shared" si="6"/>
        <v>0</v>
      </c>
    </row>
    <row r="51" spans="1:19" ht="27.95" customHeight="1">
      <c r="A51" s="95">
        <v>46</v>
      </c>
      <c r="B51" s="415"/>
      <c r="C51" s="416"/>
      <c r="D51" s="75"/>
      <c r="E51" s="75"/>
      <c r="F51" s="75"/>
      <c r="G51" s="75"/>
      <c r="H51" s="75"/>
      <c r="I51" s="75"/>
      <c r="J51" s="75"/>
      <c r="K51" s="75"/>
      <c r="L51" s="75"/>
      <c r="M51" s="414"/>
      <c r="N51" s="414"/>
      <c r="O51">
        <f t="shared" si="2"/>
        <v>0</v>
      </c>
      <c r="P51">
        <f t="shared" si="3"/>
        <v>0</v>
      </c>
      <c r="Q51">
        <f t="shared" si="4"/>
        <v>0</v>
      </c>
      <c r="R51">
        <f t="shared" si="5"/>
        <v>0</v>
      </c>
      <c r="S51">
        <f t="shared" si="6"/>
        <v>0</v>
      </c>
    </row>
    <row r="52" spans="1:19" ht="27.95" customHeight="1">
      <c r="A52" s="95">
        <v>47</v>
      </c>
      <c r="B52" s="415"/>
      <c r="C52" s="416"/>
      <c r="D52" s="75"/>
      <c r="E52" s="75"/>
      <c r="F52" s="75"/>
      <c r="G52" s="75"/>
      <c r="H52" s="75"/>
      <c r="I52" s="75"/>
      <c r="J52" s="75"/>
      <c r="K52" s="75"/>
      <c r="L52" s="75"/>
      <c r="M52" s="414"/>
      <c r="N52" s="414"/>
      <c r="O52">
        <f t="shared" si="2"/>
        <v>0</v>
      </c>
      <c r="P52">
        <f t="shared" si="3"/>
        <v>0</v>
      </c>
      <c r="Q52">
        <f t="shared" si="4"/>
        <v>0</v>
      </c>
      <c r="R52">
        <f t="shared" si="5"/>
        <v>0</v>
      </c>
      <c r="S52">
        <f t="shared" si="6"/>
        <v>0</v>
      </c>
    </row>
    <row r="53" spans="1:19" ht="27.95" customHeight="1">
      <c r="A53" s="95">
        <v>48</v>
      </c>
      <c r="B53" s="415"/>
      <c r="C53" s="416"/>
      <c r="D53" s="75"/>
      <c r="E53" s="75"/>
      <c r="F53" s="75"/>
      <c r="G53" s="75"/>
      <c r="H53" s="75"/>
      <c r="I53" s="75"/>
      <c r="J53" s="75"/>
      <c r="K53" s="75"/>
      <c r="L53" s="75"/>
      <c r="M53" s="414"/>
      <c r="N53" s="414"/>
      <c r="O53">
        <f t="shared" si="2"/>
        <v>0</v>
      </c>
      <c r="P53">
        <f t="shared" si="3"/>
        <v>0</v>
      </c>
      <c r="Q53">
        <f t="shared" si="4"/>
        <v>0</v>
      </c>
      <c r="R53">
        <f t="shared" si="5"/>
        <v>0</v>
      </c>
      <c r="S53">
        <f t="shared" si="6"/>
        <v>0</v>
      </c>
    </row>
    <row r="54" spans="1:19" ht="27.95" customHeight="1">
      <c r="A54" s="95">
        <v>49</v>
      </c>
      <c r="B54" s="415"/>
      <c r="C54" s="416"/>
      <c r="D54" s="75"/>
      <c r="E54" s="75"/>
      <c r="F54" s="75"/>
      <c r="G54" s="75"/>
      <c r="H54" s="75"/>
      <c r="I54" s="75"/>
      <c r="J54" s="75"/>
      <c r="K54" s="75"/>
      <c r="L54" s="75"/>
      <c r="M54" s="414"/>
      <c r="N54" s="414"/>
      <c r="O54">
        <f t="shared" si="2"/>
        <v>0</v>
      </c>
      <c r="P54">
        <f t="shared" si="3"/>
        <v>0</v>
      </c>
      <c r="Q54">
        <f t="shared" si="4"/>
        <v>0</v>
      </c>
      <c r="R54">
        <f t="shared" si="5"/>
        <v>0</v>
      </c>
      <c r="S54">
        <f t="shared" si="6"/>
        <v>0</v>
      </c>
    </row>
    <row r="55" spans="1:19" ht="27.95" customHeight="1">
      <c r="A55" s="95">
        <v>50</v>
      </c>
      <c r="B55" s="415"/>
      <c r="C55" s="416"/>
      <c r="D55" s="75"/>
      <c r="E55" s="75"/>
      <c r="F55" s="75"/>
      <c r="G55" s="75"/>
      <c r="H55" s="75"/>
      <c r="I55" s="75"/>
      <c r="J55" s="75"/>
      <c r="K55" s="75"/>
      <c r="L55" s="75"/>
      <c r="M55" s="414"/>
      <c r="N55" s="414"/>
      <c r="O55">
        <f t="shared" si="2"/>
        <v>0</v>
      </c>
      <c r="P55">
        <f t="shared" si="3"/>
        <v>0</v>
      </c>
      <c r="Q55">
        <f t="shared" si="4"/>
        <v>0</v>
      </c>
      <c r="R55">
        <f t="shared" si="5"/>
        <v>0</v>
      </c>
      <c r="S55">
        <f t="shared" si="6"/>
        <v>0</v>
      </c>
    </row>
    <row r="56" spans="1:19" ht="27.95" customHeight="1">
      <c r="A56" s="95">
        <v>51</v>
      </c>
      <c r="B56" s="415"/>
      <c r="C56" s="416"/>
      <c r="D56" s="75"/>
      <c r="E56" s="75"/>
      <c r="F56" s="75"/>
      <c r="G56" s="75"/>
      <c r="H56" s="75"/>
      <c r="I56" s="75"/>
      <c r="J56" s="75"/>
      <c r="K56" s="75"/>
      <c r="L56" s="75"/>
      <c r="M56" s="414"/>
      <c r="N56" s="414"/>
      <c r="O56">
        <f t="shared" si="2"/>
        <v>0</v>
      </c>
      <c r="P56">
        <f t="shared" si="3"/>
        <v>0</v>
      </c>
      <c r="Q56">
        <f t="shared" si="4"/>
        <v>0</v>
      </c>
      <c r="R56">
        <f t="shared" si="5"/>
        <v>0</v>
      </c>
      <c r="S56">
        <f t="shared" si="6"/>
        <v>0</v>
      </c>
    </row>
    <row r="57" spans="1:19" ht="27.95" customHeight="1">
      <c r="A57" s="95">
        <v>52</v>
      </c>
      <c r="B57" s="415"/>
      <c r="C57" s="416"/>
      <c r="D57" s="75"/>
      <c r="E57" s="75"/>
      <c r="F57" s="75"/>
      <c r="G57" s="75"/>
      <c r="H57" s="75"/>
      <c r="I57" s="75"/>
      <c r="J57" s="75"/>
      <c r="K57" s="75"/>
      <c r="L57" s="75"/>
      <c r="M57" s="414"/>
      <c r="N57" s="414"/>
      <c r="O57">
        <f t="shared" si="2"/>
        <v>0</v>
      </c>
      <c r="P57">
        <f t="shared" si="3"/>
        <v>0</v>
      </c>
      <c r="Q57">
        <f t="shared" si="4"/>
        <v>0</v>
      </c>
      <c r="R57">
        <f t="shared" si="5"/>
        <v>0</v>
      </c>
      <c r="S57">
        <f t="shared" si="6"/>
        <v>0</v>
      </c>
    </row>
    <row r="58" spans="1:19" ht="27.95" customHeight="1">
      <c r="A58" s="95">
        <v>53</v>
      </c>
      <c r="B58" s="415"/>
      <c r="C58" s="416"/>
      <c r="D58" s="75"/>
      <c r="E58" s="75"/>
      <c r="F58" s="75"/>
      <c r="G58" s="75"/>
      <c r="H58" s="75"/>
      <c r="I58" s="75"/>
      <c r="J58" s="75"/>
      <c r="K58" s="75"/>
      <c r="L58" s="75"/>
      <c r="M58" s="414"/>
      <c r="N58" s="414"/>
      <c r="O58">
        <f t="shared" si="2"/>
        <v>0</v>
      </c>
      <c r="P58">
        <f t="shared" si="3"/>
        <v>0</v>
      </c>
      <c r="Q58">
        <f t="shared" si="4"/>
        <v>0</v>
      </c>
      <c r="R58">
        <f t="shared" si="5"/>
        <v>0</v>
      </c>
      <c r="S58">
        <f t="shared" si="6"/>
        <v>0</v>
      </c>
    </row>
    <row r="59" spans="1:19" ht="27.95" customHeight="1">
      <c r="A59" s="95">
        <v>54</v>
      </c>
      <c r="B59" s="415"/>
      <c r="C59" s="416"/>
      <c r="D59" s="75"/>
      <c r="E59" s="75"/>
      <c r="F59" s="75"/>
      <c r="G59" s="75"/>
      <c r="H59" s="75"/>
      <c r="I59" s="75"/>
      <c r="J59" s="75"/>
      <c r="K59" s="75"/>
      <c r="L59" s="75"/>
      <c r="M59" s="414"/>
      <c r="N59" s="414"/>
      <c r="O59">
        <f t="shared" si="2"/>
        <v>0</v>
      </c>
      <c r="P59">
        <f t="shared" si="3"/>
        <v>0</v>
      </c>
      <c r="Q59">
        <f t="shared" si="4"/>
        <v>0</v>
      </c>
      <c r="R59">
        <f t="shared" si="5"/>
        <v>0</v>
      </c>
      <c r="S59">
        <f t="shared" si="6"/>
        <v>0</v>
      </c>
    </row>
    <row r="60" spans="1:19" ht="27.95" customHeight="1">
      <c r="A60" s="95">
        <v>55</v>
      </c>
      <c r="B60" s="415"/>
      <c r="C60" s="416"/>
      <c r="D60" s="75"/>
      <c r="E60" s="75"/>
      <c r="F60" s="75"/>
      <c r="G60" s="75"/>
      <c r="H60" s="75"/>
      <c r="I60" s="75"/>
      <c r="J60" s="75"/>
      <c r="K60" s="75"/>
      <c r="L60" s="75"/>
      <c r="M60" s="414"/>
      <c r="N60" s="414"/>
      <c r="O60">
        <f t="shared" si="2"/>
        <v>0</v>
      </c>
      <c r="P60">
        <f t="shared" si="3"/>
        <v>0</v>
      </c>
      <c r="Q60">
        <f t="shared" si="4"/>
        <v>0</v>
      </c>
      <c r="R60">
        <f t="shared" si="5"/>
        <v>0</v>
      </c>
      <c r="S60">
        <f t="shared" si="6"/>
        <v>0</v>
      </c>
    </row>
    <row r="61" spans="1:19" ht="27.95" customHeight="1">
      <c r="A61" s="95">
        <v>56</v>
      </c>
      <c r="B61" s="415"/>
      <c r="C61" s="416"/>
      <c r="D61" s="75"/>
      <c r="E61" s="75"/>
      <c r="F61" s="75"/>
      <c r="G61" s="75"/>
      <c r="H61" s="75"/>
      <c r="I61" s="75"/>
      <c r="J61" s="75"/>
      <c r="K61" s="75"/>
      <c r="L61" s="75"/>
      <c r="M61" s="414"/>
      <c r="N61" s="414"/>
      <c r="O61">
        <f t="shared" si="2"/>
        <v>0</v>
      </c>
      <c r="P61">
        <f t="shared" si="3"/>
        <v>0</v>
      </c>
      <c r="Q61">
        <f t="shared" si="4"/>
        <v>0</v>
      </c>
      <c r="R61">
        <f t="shared" si="5"/>
        <v>0</v>
      </c>
      <c r="S61">
        <f t="shared" si="6"/>
        <v>0</v>
      </c>
    </row>
    <row r="62" spans="1:19" ht="27.95" customHeight="1">
      <c r="A62" s="95">
        <v>57</v>
      </c>
      <c r="B62" s="415"/>
      <c r="C62" s="416"/>
      <c r="D62" s="75"/>
      <c r="E62" s="75"/>
      <c r="F62" s="75"/>
      <c r="G62" s="75"/>
      <c r="H62" s="75"/>
      <c r="I62" s="75"/>
      <c r="J62" s="75"/>
      <c r="K62" s="75"/>
      <c r="L62" s="75"/>
      <c r="M62" s="414"/>
      <c r="N62" s="414"/>
      <c r="O62">
        <f t="shared" si="2"/>
        <v>0</v>
      </c>
      <c r="P62">
        <f t="shared" si="3"/>
        <v>0</v>
      </c>
      <c r="Q62">
        <f t="shared" si="4"/>
        <v>0</v>
      </c>
      <c r="R62">
        <f t="shared" si="5"/>
        <v>0</v>
      </c>
      <c r="S62">
        <f t="shared" si="6"/>
        <v>0</v>
      </c>
    </row>
    <row r="63" spans="1:19" ht="27.95" customHeight="1">
      <c r="A63" s="95">
        <v>58</v>
      </c>
      <c r="B63" s="415"/>
      <c r="C63" s="416"/>
      <c r="D63" s="75"/>
      <c r="E63" s="75"/>
      <c r="F63" s="75"/>
      <c r="G63" s="75"/>
      <c r="H63" s="75"/>
      <c r="I63" s="75"/>
      <c r="J63" s="75"/>
      <c r="K63" s="75"/>
      <c r="L63" s="75"/>
      <c r="M63" s="414"/>
      <c r="N63" s="414"/>
      <c r="O63">
        <f t="shared" si="2"/>
        <v>0</v>
      </c>
      <c r="P63">
        <f t="shared" si="3"/>
        <v>0</v>
      </c>
      <c r="Q63">
        <f t="shared" si="4"/>
        <v>0</v>
      </c>
      <c r="R63">
        <f t="shared" si="5"/>
        <v>0</v>
      </c>
      <c r="S63">
        <f t="shared" si="6"/>
        <v>0</v>
      </c>
    </row>
    <row r="64" spans="1:19" ht="27.95" customHeight="1">
      <c r="A64" s="95">
        <v>59</v>
      </c>
      <c r="B64" s="415"/>
      <c r="C64" s="416"/>
      <c r="D64" s="75"/>
      <c r="E64" s="75"/>
      <c r="F64" s="75"/>
      <c r="G64" s="75"/>
      <c r="H64" s="75"/>
      <c r="I64" s="75"/>
      <c r="J64" s="75"/>
      <c r="K64" s="75"/>
      <c r="L64" s="75"/>
      <c r="M64" s="414"/>
      <c r="N64" s="414"/>
      <c r="O64">
        <f t="shared" si="2"/>
        <v>0</v>
      </c>
      <c r="P64">
        <f t="shared" si="3"/>
        <v>0</v>
      </c>
      <c r="Q64">
        <f t="shared" si="4"/>
        <v>0</v>
      </c>
      <c r="R64">
        <f t="shared" si="5"/>
        <v>0</v>
      </c>
      <c r="S64">
        <f t="shared" si="6"/>
        <v>0</v>
      </c>
    </row>
    <row r="65" spans="1:19" ht="27.95" customHeight="1">
      <c r="A65" s="95">
        <v>60</v>
      </c>
      <c r="B65" s="415"/>
      <c r="C65" s="416"/>
      <c r="D65" s="75"/>
      <c r="E65" s="75"/>
      <c r="F65" s="75"/>
      <c r="G65" s="75"/>
      <c r="H65" s="75"/>
      <c r="I65" s="75"/>
      <c r="J65" s="75"/>
      <c r="K65" s="75"/>
      <c r="L65" s="75"/>
      <c r="M65" s="414"/>
      <c r="N65" s="414"/>
      <c r="O65">
        <f t="shared" si="2"/>
        <v>0</v>
      </c>
      <c r="P65">
        <f t="shared" si="3"/>
        <v>0</v>
      </c>
      <c r="Q65">
        <f t="shared" si="4"/>
        <v>0</v>
      </c>
      <c r="R65">
        <f t="shared" si="5"/>
        <v>0</v>
      </c>
      <c r="S65">
        <f t="shared" si="6"/>
        <v>0</v>
      </c>
    </row>
    <row r="66" spans="1:19" ht="27.95" customHeight="1">
      <c r="A66" s="95">
        <v>61</v>
      </c>
      <c r="B66" s="415"/>
      <c r="C66" s="416"/>
      <c r="D66" s="75"/>
      <c r="E66" s="75"/>
      <c r="F66" s="75"/>
      <c r="G66" s="75"/>
      <c r="H66" s="75"/>
      <c r="I66" s="75"/>
      <c r="J66" s="75"/>
      <c r="K66" s="75"/>
      <c r="L66" s="75"/>
      <c r="M66" s="414"/>
      <c r="N66" s="414"/>
      <c r="O66">
        <f t="shared" si="2"/>
        <v>0</v>
      </c>
      <c r="P66">
        <f t="shared" si="3"/>
        <v>0</v>
      </c>
      <c r="Q66">
        <f t="shared" si="4"/>
        <v>0</v>
      </c>
      <c r="R66">
        <f t="shared" si="5"/>
        <v>0</v>
      </c>
      <c r="S66">
        <f t="shared" si="6"/>
        <v>0</v>
      </c>
    </row>
    <row r="67" spans="1:19" ht="27.95" customHeight="1">
      <c r="A67" s="95">
        <v>62</v>
      </c>
      <c r="B67" s="415"/>
      <c r="C67" s="416"/>
      <c r="D67" s="75"/>
      <c r="E67" s="75"/>
      <c r="F67" s="75"/>
      <c r="G67" s="75"/>
      <c r="H67" s="75"/>
      <c r="I67" s="75"/>
      <c r="J67" s="75"/>
      <c r="K67" s="75"/>
      <c r="L67" s="75"/>
      <c r="M67" s="414"/>
      <c r="N67" s="414"/>
      <c r="O67">
        <f t="shared" si="2"/>
        <v>0</v>
      </c>
      <c r="P67">
        <f t="shared" si="3"/>
        <v>0</v>
      </c>
      <c r="Q67">
        <f t="shared" si="4"/>
        <v>0</v>
      </c>
      <c r="R67">
        <f t="shared" si="5"/>
        <v>0</v>
      </c>
      <c r="S67">
        <f t="shared" si="6"/>
        <v>0</v>
      </c>
    </row>
    <row r="68" spans="1:19" ht="27.95" customHeight="1">
      <c r="A68" s="95">
        <v>63</v>
      </c>
      <c r="B68" s="415"/>
      <c r="C68" s="416"/>
      <c r="D68" s="75"/>
      <c r="E68" s="75"/>
      <c r="F68" s="75"/>
      <c r="G68" s="75"/>
      <c r="H68" s="75"/>
      <c r="I68" s="75"/>
      <c r="J68" s="75"/>
      <c r="K68" s="75"/>
      <c r="L68" s="75"/>
      <c r="M68" s="414"/>
      <c r="N68" s="414"/>
      <c r="O68">
        <f t="shared" si="2"/>
        <v>0</v>
      </c>
      <c r="P68">
        <f t="shared" si="3"/>
        <v>0</v>
      </c>
      <c r="Q68">
        <f t="shared" si="4"/>
        <v>0</v>
      </c>
      <c r="R68">
        <f t="shared" si="5"/>
        <v>0</v>
      </c>
      <c r="S68">
        <f t="shared" si="6"/>
        <v>0</v>
      </c>
    </row>
    <row r="69" spans="1:19" ht="27.95" customHeight="1">
      <c r="A69" s="95">
        <v>64</v>
      </c>
      <c r="B69" s="415"/>
      <c r="C69" s="416"/>
      <c r="D69" s="75"/>
      <c r="E69" s="75"/>
      <c r="F69" s="75"/>
      <c r="G69" s="75"/>
      <c r="H69" s="75"/>
      <c r="I69" s="75"/>
      <c r="J69" s="75"/>
      <c r="K69" s="75"/>
      <c r="L69" s="75"/>
      <c r="M69" s="414"/>
      <c r="N69" s="414"/>
      <c r="O69">
        <f t="shared" si="2"/>
        <v>0</v>
      </c>
      <c r="P69">
        <f t="shared" si="3"/>
        <v>0</v>
      </c>
      <c r="Q69">
        <f t="shared" si="4"/>
        <v>0</v>
      </c>
      <c r="R69">
        <f t="shared" si="5"/>
        <v>0</v>
      </c>
      <c r="S69">
        <f t="shared" si="6"/>
        <v>0</v>
      </c>
    </row>
    <row r="70" spans="1:19" ht="27.95" customHeight="1">
      <c r="A70" s="95">
        <v>65</v>
      </c>
      <c r="B70" s="415"/>
      <c r="C70" s="416"/>
      <c r="D70" s="75"/>
      <c r="E70" s="75"/>
      <c r="F70" s="75"/>
      <c r="G70" s="75"/>
      <c r="H70" s="75"/>
      <c r="I70" s="75"/>
      <c r="J70" s="75"/>
      <c r="K70" s="75"/>
      <c r="L70" s="75"/>
      <c r="M70" s="414"/>
      <c r="N70" s="414"/>
      <c r="O70">
        <f t="shared" ref="O70:O133" si="8">COUNTIF(G70:L70,"〇")</f>
        <v>0</v>
      </c>
      <c r="P70">
        <f t="shared" ref="P70:P133" si="9">IF(D70="小学生",O70,0)</f>
        <v>0</v>
      </c>
      <c r="Q70">
        <f t="shared" ref="Q70:Q133" si="10">IF(D70="中学生",O70,0)</f>
        <v>0</v>
      </c>
      <c r="R70">
        <f t="shared" ref="R70:R133" si="11">IF(D70="高校生",O70,0)</f>
        <v>0</v>
      </c>
      <c r="S70">
        <f t="shared" ref="S70:S133" si="12">IF(D70="学生",O70,0)</f>
        <v>0</v>
      </c>
    </row>
    <row r="71" spans="1:19" ht="27.95" customHeight="1">
      <c r="A71" s="95">
        <v>66</v>
      </c>
      <c r="B71" s="415"/>
      <c r="C71" s="416"/>
      <c r="D71" s="75"/>
      <c r="E71" s="75"/>
      <c r="F71" s="75"/>
      <c r="G71" s="75"/>
      <c r="H71" s="75"/>
      <c r="I71" s="75"/>
      <c r="J71" s="75"/>
      <c r="K71" s="75"/>
      <c r="L71" s="75"/>
      <c r="M71" s="414"/>
      <c r="N71" s="414"/>
      <c r="O71">
        <f t="shared" si="8"/>
        <v>0</v>
      </c>
      <c r="P71">
        <f t="shared" si="9"/>
        <v>0</v>
      </c>
      <c r="Q71">
        <f t="shared" si="10"/>
        <v>0</v>
      </c>
      <c r="R71">
        <f t="shared" si="11"/>
        <v>0</v>
      </c>
      <c r="S71">
        <f t="shared" si="12"/>
        <v>0</v>
      </c>
    </row>
    <row r="72" spans="1:19" ht="27.95" customHeight="1">
      <c r="A72" s="95">
        <v>67</v>
      </c>
      <c r="B72" s="415"/>
      <c r="C72" s="416"/>
      <c r="D72" s="75"/>
      <c r="E72" s="75"/>
      <c r="F72" s="75"/>
      <c r="G72" s="75"/>
      <c r="H72" s="75"/>
      <c r="I72" s="75"/>
      <c r="J72" s="75"/>
      <c r="K72" s="75"/>
      <c r="L72" s="75"/>
      <c r="M72" s="414"/>
      <c r="N72" s="414"/>
      <c r="O72">
        <f t="shared" si="8"/>
        <v>0</v>
      </c>
      <c r="P72">
        <f t="shared" si="9"/>
        <v>0</v>
      </c>
      <c r="Q72">
        <f t="shared" si="10"/>
        <v>0</v>
      </c>
      <c r="R72">
        <f t="shared" si="11"/>
        <v>0</v>
      </c>
      <c r="S72">
        <f t="shared" si="12"/>
        <v>0</v>
      </c>
    </row>
    <row r="73" spans="1:19" ht="27.95" customHeight="1">
      <c r="A73" s="95">
        <v>68</v>
      </c>
      <c r="B73" s="415"/>
      <c r="C73" s="416"/>
      <c r="D73" s="75"/>
      <c r="E73" s="75"/>
      <c r="F73" s="75"/>
      <c r="G73" s="75"/>
      <c r="H73" s="75"/>
      <c r="I73" s="75"/>
      <c r="J73" s="75"/>
      <c r="K73" s="75"/>
      <c r="L73" s="75"/>
      <c r="M73" s="414"/>
      <c r="N73" s="414"/>
      <c r="O73">
        <f t="shared" si="8"/>
        <v>0</v>
      </c>
      <c r="P73">
        <f t="shared" si="9"/>
        <v>0</v>
      </c>
      <c r="Q73">
        <f t="shared" si="10"/>
        <v>0</v>
      </c>
      <c r="R73">
        <f t="shared" si="11"/>
        <v>0</v>
      </c>
      <c r="S73">
        <f t="shared" si="12"/>
        <v>0</v>
      </c>
    </row>
    <row r="74" spans="1:19" ht="27.95" customHeight="1">
      <c r="A74" s="95">
        <v>69</v>
      </c>
      <c r="B74" s="415"/>
      <c r="C74" s="416"/>
      <c r="D74" s="75"/>
      <c r="E74" s="75"/>
      <c r="F74" s="75"/>
      <c r="G74" s="75"/>
      <c r="H74" s="75"/>
      <c r="I74" s="75"/>
      <c r="J74" s="75"/>
      <c r="K74" s="75"/>
      <c r="L74" s="75"/>
      <c r="M74" s="414"/>
      <c r="N74" s="414"/>
      <c r="O74">
        <f t="shared" si="8"/>
        <v>0</v>
      </c>
      <c r="P74">
        <f t="shared" si="9"/>
        <v>0</v>
      </c>
      <c r="Q74">
        <f t="shared" si="10"/>
        <v>0</v>
      </c>
      <c r="R74">
        <f t="shared" si="11"/>
        <v>0</v>
      </c>
      <c r="S74">
        <f t="shared" si="12"/>
        <v>0</v>
      </c>
    </row>
    <row r="75" spans="1:19" ht="27.95" customHeight="1">
      <c r="A75" s="95">
        <v>70</v>
      </c>
      <c r="B75" s="415"/>
      <c r="C75" s="416"/>
      <c r="D75" s="75"/>
      <c r="E75" s="75"/>
      <c r="F75" s="75"/>
      <c r="G75" s="75"/>
      <c r="H75" s="75"/>
      <c r="I75" s="75"/>
      <c r="J75" s="75"/>
      <c r="K75" s="75"/>
      <c r="L75" s="75"/>
      <c r="M75" s="414"/>
      <c r="N75" s="414"/>
      <c r="O75">
        <f t="shared" si="8"/>
        <v>0</v>
      </c>
      <c r="P75">
        <f t="shared" si="9"/>
        <v>0</v>
      </c>
      <c r="Q75">
        <f t="shared" si="10"/>
        <v>0</v>
      </c>
      <c r="R75">
        <f t="shared" si="11"/>
        <v>0</v>
      </c>
      <c r="S75">
        <f t="shared" si="12"/>
        <v>0</v>
      </c>
    </row>
    <row r="76" spans="1:19" ht="27.95" customHeight="1">
      <c r="A76" s="95">
        <v>71</v>
      </c>
      <c r="B76" s="415"/>
      <c r="C76" s="416"/>
      <c r="D76" s="75"/>
      <c r="E76" s="75"/>
      <c r="F76" s="75"/>
      <c r="G76" s="75"/>
      <c r="H76" s="75"/>
      <c r="I76" s="75"/>
      <c r="J76" s="75"/>
      <c r="K76" s="75"/>
      <c r="L76" s="75"/>
      <c r="M76" s="414"/>
      <c r="N76" s="414"/>
      <c r="O76">
        <f t="shared" si="8"/>
        <v>0</v>
      </c>
      <c r="P76">
        <f t="shared" si="9"/>
        <v>0</v>
      </c>
      <c r="Q76">
        <f t="shared" si="10"/>
        <v>0</v>
      </c>
      <c r="R76">
        <f t="shared" si="11"/>
        <v>0</v>
      </c>
      <c r="S76">
        <f t="shared" si="12"/>
        <v>0</v>
      </c>
    </row>
    <row r="77" spans="1:19" ht="27.95" customHeight="1">
      <c r="A77" s="95">
        <v>72</v>
      </c>
      <c r="B77" s="415"/>
      <c r="C77" s="416"/>
      <c r="D77" s="75"/>
      <c r="E77" s="75"/>
      <c r="F77" s="75"/>
      <c r="G77" s="75"/>
      <c r="H77" s="75"/>
      <c r="I77" s="75"/>
      <c r="J77" s="75"/>
      <c r="K77" s="75"/>
      <c r="L77" s="75"/>
      <c r="M77" s="414"/>
      <c r="N77" s="414"/>
      <c r="O77">
        <f t="shared" si="8"/>
        <v>0</v>
      </c>
      <c r="P77">
        <f t="shared" si="9"/>
        <v>0</v>
      </c>
      <c r="Q77">
        <f t="shared" si="10"/>
        <v>0</v>
      </c>
      <c r="R77">
        <f t="shared" si="11"/>
        <v>0</v>
      </c>
      <c r="S77">
        <f t="shared" si="12"/>
        <v>0</v>
      </c>
    </row>
    <row r="78" spans="1:19" ht="27.95" customHeight="1">
      <c r="A78" s="95">
        <v>73</v>
      </c>
      <c r="B78" s="415"/>
      <c r="C78" s="416"/>
      <c r="D78" s="75"/>
      <c r="E78" s="75"/>
      <c r="F78" s="75"/>
      <c r="G78" s="75"/>
      <c r="H78" s="75"/>
      <c r="I78" s="75"/>
      <c r="J78" s="75"/>
      <c r="K78" s="75"/>
      <c r="L78" s="75"/>
      <c r="M78" s="414"/>
      <c r="N78" s="414"/>
      <c r="O78">
        <f t="shared" si="8"/>
        <v>0</v>
      </c>
      <c r="P78">
        <f t="shared" si="9"/>
        <v>0</v>
      </c>
      <c r="Q78">
        <f t="shared" si="10"/>
        <v>0</v>
      </c>
      <c r="R78">
        <f t="shared" si="11"/>
        <v>0</v>
      </c>
      <c r="S78">
        <f t="shared" si="12"/>
        <v>0</v>
      </c>
    </row>
    <row r="79" spans="1:19" ht="27.95" customHeight="1">
      <c r="A79" s="95">
        <v>74</v>
      </c>
      <c r="B79" s="415"/>
      <c r="C79" s="416"/>
      <c r="D79" s="75"/>
      <c r="E79" s="75"/>
      <c r="F79" s="75"/>
      <c r="G79" s="75"/>
      <c r="H79" s="75"/>
      <c r="I79" s="75"/>
      <c r="J79" s="75"/>
      <c r="K79" s="75"/>
      <c r="L79" s="75"/>
      <c r="M79" s="414"/>
      <c r="N79" s="414"/>
      <c r="O79">
        <f t="shared" si="8"/>
        <v>0</v>
      </c>
      <c r="P79">
        <f t="shared" si="9"/>
        <v>0</v>
      </c>
      <c r="Q79">
        <f t="shared" si="10"/>
        <v>0</v>
      </c>
      <c r="R79">
        <f t="shared" si="11"/>
        <v>0</v>
      </c>
      <c r="S79">
        <f t="shared" si="12"/>
        <v>0</v>
      </c>
    </row>
    <row r="80" spans="1:19" ht="27.95" customHeight="1">
      <c r="A80" s="95">
        <v>75</v>
      </c>
      <c r="B80" s="415"/>
      <c r="C80" s="416"/>
      <c r="D80" s="75"/>
      <c r="E80" s="75"/>
      <c r="F80" s="75"/>
      <c r="G80" s="75"/>
      <c r="H80" s="75"/>
      <c r="I80" s="75"/>
      <c r="J80" s="75"/>
      <c r="K80" s="75"/>
      <c r="L80" s="75"/>
      <c r="M80" s="414"/>
      <c r="N80" s="414"/>
      <c r="O80">
        <f t="shared" si="8"/>
        <v>0</v>
      </c>
      <c r="P80">
        <f t="shared" si="9"/>
        <v>0</v>
      </c>
      <c r="Q80">
        <f t="shared" si="10"/>
        <v>0</v>
      </c>
      <c r="R80">
        <f t="shared" si="11"/>
        <v>0</v>
      </c>
      <c r="S80">
        <f t="shared" si="12"/>
        <v>0</v>
      </c>
    </row>
    <row r="81" spans="1:19" ht="27.95" customHeight="1">
      <c r="A81" s="95">
        <v>76</v>
      </c>
      <c r="B81" s="415"/>
      <c r="C81" s="416"/>
      <c r="D81" s="75"/>
      <c r="E81" s="75"/>
      <c r="F81" s="75"/>
      <c r="G81" s="75"/>
      <c r="H81" s="75"/>
      <c r="I81" s="75"/>
      <c r="J81" s="75"/>
      <c r="K81" s="75"/>
      <c r="L81" s="75"/>
      <c r="M81" s="414"/>
      <c r="N81" s="414"/>
      <c r="O81">
        <f t="shared" si="8"/>
        <v>0</v>
      </c>
      <c r="P81">
        <f t="shared" si="9"/>
        <v>0</v>
      </c>
      <c r="Q81">
        <f t="shared" si="10"/>
        <v>0</v>
      </c>
      <c r="R81">
        <f t="shared" si="11"/>
        <v>0</v>
      </c>
      <c r="S81">
        <f t="shared" si="12"/>
        <v>0</v>
      </c>
    </row>
    <row r="82" spans="1:19" ht="27.95" customHeight="1">
      <c r="A82" s="95">
        <v>77</v>
      </c>
      <c r="B82" s="415"/>
      <c r="C82" s="416"/>
      <c r="D82" s="75"/>
      <c r="E82" s="75"/>
      <c r="F82" s="75"/>
      <c r="G82" s="75"/>
      <c r="H82" s="75"/>
      <c r="I82" s="75"/>
      <c r="J82" s="75"/>
      <c r="K82" s="75"/>
      <c r="L82" s="75"/>
      <c r="M82" s="414"/>
      <c r="N82" s="414"/>
      <c r="O82">
        <f t="shared" si="8"/>
        <v>0</v>
      </c>
      <c r="P82">
        <f t="shared" si="9"/>
        <v>0</v>
      </c>
      <c r="Q82">
        <f t="shared" si="10"/>
        <v>0</v>
      </c>
      <c r="R82">
        <f t="shared" si="11"/>
        <v>0</v>
      </c>
      <c r="S82">
        <f t="shared" si="12"/>
        <v>0</v>
      </c>
    </row>
    <row r="83" spans="1:19" ht="27.95" customHeight="1">
      <c r="A83" s="95">
        <v>78</v>
      </c>
      <c r="B83" s="415"/>
      <c r="C83" s="416"/>
      <c r="D83" s="75"/>
      <c r="E83" s="75"/>
      <c r="F83" s="75"/>
      <c r="G83" s="75"/>
      <c r="H83" s="75"/>
      <c r="I83" s="75"/>
      <c r="J83" s="75"/>
      <c r="K83" s="75"/>
      <c r="L83" s="75"/>
      <c r="M83" s="414"/>
      <c r="N83" s="414"/>
      <c r="O83">
        <f t="shared" si="8"/>
        <v>0</v>
      </c>
      <c r="P83">
        <f t="shared" si="9"/>
        <v>0</v>
      </c>
      <c r="Q83">
        <f t="shared" si="10"/>
        <v>0</v>
      </c>
      <c r="R83">
        <f t="shared" si="11"/>
        <v>0</v>
      </c>
      <c r="S83">
        <f t="shared" si="12"/>
        <v>0</v>
      </c>
    </row>
    <row r="84" spans="1:19" ht="27.95" customHeight="1">
      <c r="A84" s="95">
        <v>79</v>
      </c>
      <c r="B84" s="415"/>
      <c r="C84" s="416"/>
      <c r="D84" s="75"/>
      <c r="E84" s="75"/>
      <c r="F84" s="75"/>
      <c r="G84" s="75"/>
      <c r="H84" s="75"/>
      <c r="I84" s="75"/>
      <c r="J84" s="75"/>
      <c r="K84" s="75"/>
      <c r="L84" s="75"/>
      <c r="M84" s="414"/>
      <c r="N84" s="414"/>
      <c r="O84">
        <f t="shared" si="8"/>
        <v>0</v>
      </c>
      <c r="P84">
        <f t="shared" si="9"/>
        <v>0</v>
      </c>
      <c r="Q84">
        <f t="shared" si="10"/>
        <v>0</v>
      </c>
      <c r="R84">
        <f t="shared" si="11"/>
        <v>0</v>
      </c>
      <c r="S84">
        <f t="shared" si="12"/>
        <v>0</v>
      </c>
    </row>
    <row r="85" spans="1:19" ht="27.95" customHeight="1">
      <c r="A85" s="95">
        <v>80</v>
      </c>
      <c r="B85" s="415"/>
      <c r="C85" s="416"/>
      <c r="D85" s="75"/>
      <c r="E85" s="75"/>
      <c r="F85" s="75"/>
      <c r="G85" s="75"/>
      <c r="H85" s="75"/>
      <c r="I85" s="75"/>
      <c r="J85" s="75"/>
      <c r="K85" s="75"/>
      <c r="L85" s="75"/>
      <c r="M85" s="414"/>
      <c r="N85" s="414"/>
      <c r="O85">
        <f t="shared" si="8"/>
        <v>0</v>
      </c>
      <c r="P85">
        <f t="shared" si="9"/>
        <v>0</v>
      </c>
      <c r="Q85">
        <f t="shared" si="10"/>
        <v>0</v>
      </c>
      <c r="R85">
        <f t="shared" si="11"/>
        <v>0</v>
      </c>
      <c r="S85">
        <f t="shared" si="12"/>
        <v>0</v>
      </c>
    </row>
    <row r="86" spans="1:19" ht="27.95" customHeight="1">
      <c r="A86" s="95">
        <v>81</v>
      </c>
      <c r="B86" s="415"/>
      <c r="C86" s="416"/>
      <c r="D86" s="75"/>
      <c r="E86" s="75"/>
      <c r="F86" s="75"/>
      <c r="G86" s="75"/>
      <c r="H86" s="75"/>
      <c r="I86" s="75"/>
      <c r="J86" s="75"/>
      <c r="K86" s="75"/>
      <c r="L86" s="75"/>
      <c r="M86" s="414"/>
      <c r="N86" s="414"/>
      <c r="O86">
        <f t="shared" si="8"/>
        <v>0</v>
      </c>
      <c r="P86">
        <f t="shared" si="9"/>
        <v>0</v>
      </c>
      <c r="Q86">
        <f t="shared" si="10"/>
        <v>0</v>
      </c>
      <c r="R86">
        <f t="shared" si="11"/>
        <v>0</v>
      </c>
      <c r="S86">
        <f t="shared" si="12"/>
        <v>0</v>
      </c>
    </row>
    <row r="87" spans="1:19" ht="27.95" customHeight="1">
      <c r="A87" s="95">
        <v>82</v>
      </c>
      <c r="B87" s="415"/>
      <c r="C87" s="416"/>
      <c r="D87" s="75"/>
      <c r="E87" s="75"/>
      <c r="F87" s="75"/>
      <c r="G87" s="75"/>
      <c r="H87" s="75"/>
      <c r="I87" s="75"/>
      <c r="J87" s="75"/>
      <c r="K87" s="75"/>
      <c r="L87" s="75"/>
      <c r="M87" s="414"/>
      <c r="N87" s="414"/>
      <c r="O87">
        <f t="shared" si="8"/>
        <v>0</v>
      </c>
      <c r="P87">
        <f t="shared" si="9"/>
        <v>0</v>
      </c>
      <c r="Q87">
        <f t="shared" si="10"/>
        <v>0</v>
      </c>
      <c r="R87">
        <f t="shared" si="11"/>
        <v>0</v>
      </c>
      <c r="S87">
        <f t="shared" si="12"/>
        <v>0</v>
      </c>
    </row>
    <row r="88" spans="1:19" ht="27.95" customHeight="1">
      <c r="A88" s="95">
        <v>83</v>
      </c>
      <c r="B88" s="415"/>
      <c r="C88" s="416"/>
      <c r="D88" s="75"/>
      <c r="E88" s="75"/>
      <c r="F88" s="75"/>
      <c r="G88" s="75"/>
      <c r="H88" s="75"/>
      <c r="I88" s="75"/>
      <c r="J88" s="75"/>
      <c r="K88" s="75"/>
      <c r="L88" s="75"/>
      <c r="M88" s="414"/>
      <c r="N88" s="414"/>
      <c r="O88">
        <f t="shared" si="8"/>
        <v>0</v>
      </c>
      <c r="P88">
        <f t="shared" si="9"/>
        <v>0</v>
      </c>
      <c r="Q88">
        <f t="shared" si="10"/>
        <v>0</v>
      </c>
      <c r="R88">
        <f t="shared" si="11"/>
        <v>0</v>
      </c>
      <c r="S88">
        <f t="shared" si="12"/>
        <v>0</v>
      </c>
    </row>
    <row r="89" spans="1:19" ht="27.95" customHeight="1">
      <c r="A89" s="95">
        <v>84</v>
      </c>
      <c r="B89" s="415"/>
      <c r="C89" s="416"/>
      <c r="D89" s="75"/>
      <c r="E89" s="75"/>
      <c r="F89" s="75"/>
      <c r="G89" s="75"/>
      <c r="H89" s="75"/>
      <c r="I89" s="75"/>
      <c r="J89" s="75"/>
      <c r="K89" s="75"/>
      <c r="L89" s="75"/>
      <c r="M89" s="414"/>
      <c r="N89" s="414"/>
      <c r="O89">
        <f t="shared" si="8"/>
        <v>0</v>
      </c>
      <c r="P89">
        <f t="shared" si="9"/>
        <v>0</v>
      </c>
      <c r="Q89">
        <f t="shared" si="10"/>
        <v>0</v>
      </c>
      <c r="R89">
        <f t="shared" si="11"/>
        <v>0</v>
      </c>
      <c r="S89">
        <f t="shared" si="12"/>
        <v>0</v>
      </c>
    </row>
    <row r="90" spans="1:19" ht="27.95" customHeight="1">
      <c r="A90" s="95">
        <v>85</v>
      </c>
      <c r="B90" s="415"/>
      <c r="C90" s="416"/>
      <c r="D90" s="75"/>
      <c r="E90" s="75"/>
      <c r="F90" s="75"/>
      <c r="G90" s="75"/>
      <c r="H90" s="75"/>
      <c r="I90" s="75"/>
      <c r="J90" s="75"/>
      <c r="K90" s="75"/>
      <c r="L90" s="75"/>
      <c r="M90" s="414"/>
      <c r="N90" s="414"/>
      <c r="O90">
        <f t="shared" si="8"/>
        <v>0</v>
      </c>
      <c r="P90">
        <f t="shared" si="9"/>
        <v>0</v>
      </c>
      <c r="Q90">
        <f t="shared" si="10"/>
        <v>0</v>
      </c>
      <c r="R90">
        <f t="shared" si="11"/>
        <v>0</v>
      </c>
      <c r="S90">
        <f t="shared" si="12"/>
        <v>0</v>
      </c>
    </row>
    <row r="91" spans="1:19" ht="27.95" customHeight="1">
      <c r="A91" s="95">
        <v>86</v>
      </c>
      <c r="B91" s="415"/>
      <c r="C91" s="416"/>
      <c r="D91" s="75"/>
      <c r="E91" s="75"/>
      <c r="F91" s="75"/>
      <c r="G91" s="75"/>
      <c r="H91" s="75"/>
      <c r="I91" s="75"/>
      <c r="J91" s="75"/>
      <c r="K91" s="75"/>
      <c r="L91" s="75"/>
      <c r="M91" s="414"/>
      <c r="N91" s="414"/>
      <c r="O91">
        <f t="shared" si="8"/>
        <v>0</v>
      </c>
      <c r="P91">
        <f t="shared" si="9"/>
        <v>0</v>
      </c>
      <c r="Q91">
        <f t="shared" si="10"/>
        <v>0</v>
      </c>
      <c r="R91">
        <f t="shared" si="11"/>
        <v>0</v>
      </c>
      <c r="S91">
        <f t="shared" si="12"/>
        <v>0</v>
      </c>
    </row>
    <row r="92" spans="1:19" ht="27.95" customHeight="1">
      <c r="A92" s="95">
        <v>87</v>
      </c>
      <c r="B92" s="415"/>
      <c r="C92" s="416"/>
      <c r="D92" s="75"/>
      <c r="E92" s="75"/>
      <c r="F92" s="75"/>
      <c r="G92" s="75"/>
      <c r="H92" s="75"/>
      <c r="I92" s="75"/>
      <c r="J92" s="75"/>
      <c r="K92" s="75"/>
      <c r="L92" s="75"/>
      <c r="M92" s="414"/>
      <c r="N92" s="414"/>
      <c r="O92">
        <f t="shared" si="8"/>
        <v>0</v>
      </c>
      <c r="P92">
        <f t="shared" si="9"/>
        <v>0</v>
      </c>
      <c r="Q92">
        <f t="shared" si="10"/>
        <v>0</v>
      </c>
      <c r="R92">
        <f t="shared" si="11"/>
        <v>0</v>
      </c>
      <c r="S92">
        <f t="shared" si="12"/>
        <v>0</v>
      </c>
    </row>
    <row r="93" spans="1:19" ht="27.95" customHeight="1">
      <c r="A93" s="95">
        <v>88</v>
      </c>
      <c r="B93" s="415"/>
      <c r="C93" s="416"/>
      <c r="D93" s="75"/>
      <c r="E93" s="75"/>
      <c r="F93" s="75"/>
      <c r="G93" s="75"/>
      <c r="H93" s="75"/>
      <c r="I93" s="75"/>
      <c r="J93" s="75"/>
      <c r="K93" s="75"/>
      <c r="L93" s="75"/>
      <c r="M93" s="414"/>
      <c r="N93" s="414"/>
      <c r="O93">
        <f t="shared" si="8"/>
        <v>0</v>
      </c>
      <c r="P93">
        <f t="shared" si="9"/>
        <v>0</v>
      </c>
      <c r="Q93">
        <f t="shared" si="10"/>
        <v>0</v>
      </c>
      <c r="R93">
        <f t="shared" si="11"/>
        <v>0</v>
      </c>
      <c r="S93">
        <f t="shared" si="12"/>
        <v>0</v>
      </c>
    </row>
    <row r="94" spans="1:19" ht="27.95" customHeight="1">
      <c r="A94" s="95">
        <v>89</v>
      </c>
      <c r="B94" s="415"/>
      <c r="C94" s="416"/>
      <c r="D94" s="75"/>
      <c r="E94" s="75"/>
      <c r="F94" s="75"/>
      <c r="G94" s="75"/>
      <c r="H94" s="75"/>
      <c r="I94" s="75"/>
      <c r="J94" s="75"/>
      <c r="K94" s="75"/>
      <c r="L94" s="75"/>
      <c r="M94" s="414"/>
      <c r="N94" s="414"/>
      <c r="O94">
        <f t="shared" si="8"/>
        <v>0</v>
      </c>
      <c r="P94">
        <f t="shared" si="9"/>
        <v>0</v>
      </c>
      <c r="Q94">
        <f t="shared" si="10"/>
        <v>0</v>
      </c>
      <c r="R94">
        <f t="shared" si="11"/>
        <v>0</v>
      </c>
      <c r="S94">
        <f t="shared" si="12"/>
        <v>0</v>
      </c>
    </row>
    <row r="95" spans="1:19" ht="27.95" customHeight="1">
      <c r="A95" s="95">
        <v>90</v>
      </c>
      <c r="B95" s="415"/>
      <c r="C95" s="416"/>
      <c r="D95" s="75"/>
      <c r="E95" s="75"/>
      <c r="F95" s="75"/>
      <c r="G95" s="75"/>
      <c r="H95" s="75"/>
      <c r="I95" s="75"/>
      <c r="J95" s="75"/>
      <c r="K95" s="75"/>
      <c r="L95" s="75"/>
      <c r="M95" s="414"/>
      <c r="N95" s="414"/>
      <c r="O95">
        <f t="shared" si="8"/>
        <v>0</v>
      </c>
      <c r="P95">
        <f t="shared" si="9"/>
        <v>0</v>
      </c>
      <c r="Q95">
        <f t="shared" si="10"/>
        <v>0</v>
      </c>
      <c r="R95">
        <f t="shared" si="11"/>
        <v>0</v>
      </c>
      <c r="S95">
        <f t="shared" si="12"/>
        <v>0</v>
      </c>
    </row>
    <row r="96" spans="1:19" ht="27.95" customHeight="1">
      <c r="A96" s="95">
        <v>91</v>
      </c>
      <c r="B96" s="415"/>
      <c r="C96" s="416"/>
      <c r="D96" s="75"/>
      <c r="E96" s="75"/>
      <c r="F96" s="75"/>
      <c r="G96" s="75"/>
      <c r="H96" s="75"/>
      <c r="I96" s="75"/>
      <c r="J96" s="75"/>
      <c r="K96" s="75"/>
      <c r="L96" s="75"/>
      <c r="M96" s="414"/>
      <c r="N96" s="414"/>
      <c r="O96">
        <f t="shared" si="8"/>
        <v>0</v>
      </c>
      <c r="P96">
        <f t="shared" si="9"/>
        <v>0</v>
      </c>
      <c r="Q96">
        <f t="shared" si="10"/>
        <v>0</v>
      </c>
      <c r="R96">
        <f t="shared" si="11"/>
        <v>0</v>
      </c>
      <c r="S96">
        <f t="shared" si="12"/>
        <v>0</v>
      </c>
    </row>
    <row r="97" spans="1:19" ht="27.95" customHeight="1">
      <c r="A97" s="95">
        <v>92</v>
      </c>
      <c r="B97" s="415"/>
      <c r="C97" s="416"/>
      <c r="D97" s="75"/>
      <c r="E97" s="75"/>
      <c r="F97" s="75"/>
      <c r="G97" s="75"/>
      <c r="H97" s="75"/>
      <c r="I97" s="75"/>
      <c r="J97" s="75"/>
      <c r="K97" s="75"/>
      <c r="L97" s="75"/>
      <c r="M97" s="414"/>
      <c r="N97" s="414"/>
      <c r="O97">
        <f t="shared" si="8"/>
        <v>0</v>
      </c>
      <c r="P97">
        <f t="shared" si="9"/>
        <v>0</v>
      </c>
      <c r="Q97">
        <f t="shared" si="10"/>
        <v>0</v>
      </c>
      <c r="R97">
        <f t="shared" si="11"/>
        <v>0</v>
      </c>
      <c r="S97">
        <f t="shared" si="12"/>
        <v>0</v>
      </c>
    </row>
    <row r="98" spans="1:19" ht="27.95" customHeight="1">
      <c r="A98" s="95">
        <v>93</v>
      </c>
      <c r="B98" s="415"/>
      <c r="C98" s="416"/>
      <c r="D98" s="75"/>
      <c r="E98" s="75"/>
      <c r="F98" s="75"/>
      <c r="G98" s="75"/>
      <c r="H98" s="75"/>
      <c r="I98" s="75"/>
      <c r="J98" s="75"/>
      <c r="K98" s="75"/>
      <c r="L98" s="75"/>
      <c r="M98" s="414"/>
      <c r="N98" s="414"/>
      <c r="O98">
        <f t="shared" si="8"/>
        <v>0</v>
      </c>
      <c r="P98">
        <f t="shared" si="9"/>
        <v>0</v>
      </c>
      <c r="Q98">
        <f t="shared" si="10"/>
        <v>0</v>
      </c>
      <c r="R98">
        <f t="shared" si="11"/>
        <v>0</v>
      </c>
      <c r="S98">
        <f t="shared" si="12"/>
        <v>0</v>
      </c>
    </row>
    <row r="99" spans="1:19" ht="27.95" customHeight="1">
      <c r="A99" s="95">
        <v>94</v>
      </c>
      <c r="B99" s="415"/>
      <c r="C99" s="416"/>
      <c r="D99" s="75"/>
      <c r="E99" s="75"/>
      <c r="F99" s="75"/>
      <c r="G99" s="75"/>
      <c r="H99" s="75"/>
      <c r="I99" s="75"/>
      <c r="J99" s="75"/>
      <c r="K99" s="75"/>
      <c r="L99" s="75"/>
      <c r="M99" s="414"/>
      <c r="N99" s="414"/>
      <c r="O99">
        <f t="shared" si="8"/>
        <v>0</v>
      </c>
      <c r="P99">
        <f t="shared" si="9"/>
        <v>0</v>
      </c>
      <c r="Q99">
        <f t="shared" si="10"/>
        <v>0</v>
      </c>
      <c r="R99">
        <f t="shared" si="11"/>
        <v>0</v>
      </c>
      <c r="S99">
        <f t="shared" si="12"/>
        <v>0</v>
      </c>
    </row>
    <row r="100" spans="1:19" ht="27.95" customHeight="1">
      <c r="A100" s="95">
        <v>95</v>
      </c>
      <c r="B100" s="415"/>
      <c r="C100" s="416"/>
      <c r="D100" s="75"/>
      <c r="E100" s="75"/>
      <c r="F100" s="75"/>
      <c r="G100" s="75"/>
      <c r="H100" s="75"/>
      <c r="I100" s="75"/>
      <c r="J100" s="75"/>
      <c r="K100" s="75"/>
      <c r="L100" s="75"/>
      <c r="M100" s="414"/>
      <c r="N100" s="414"/>
      <c r="O100">
        <f t="shared" si="8"/>
        <v>0</v>
      </c>
      <c r="P100">
        <f t="shared" si="9"/>
        <v>0</v>
      </c>
      <c r="Q100">
        <f t="shared" si="10"/>
        <v>0</v>
      </c>
      <c r="R100">
        <f t="shared" si="11"/>
        <v>0</v>
      </c>
      <c r="S100">
        <f t="shared" si="12"/>
        <v>0</v>
      </c>
    </row>
    <row r="101" spans="1:19" ht="27.95" customHeight="1">
      <c r="A101" s="95">
        <v>96</v>
      </c>
      <c r="B101" s="415"/>
      <c r="C101" s="416"/>
      <c r="D101" s="75"/>
      <c r="E101" s="75"/>
      <c r="F101" s="75"/>
      <c r="G101" s="75"/>
      <c r="H101" s="75"/>
      <c r="I101" s="75"/>
      <c r="J101" s="75"/>
      <c r="K101" s="75"/>
      <c r="L101" s="75"/>
      <c r="M101" s="414"/>
      <c r="N101" s="414"/>
      <c r="O101">
        <f t="shared" si="8"/>
        <v>0</v>
      </c>
      <c r="P101">
        <f t="shared" si="9"/>
        <v>0</v>
      </c>
      <c r="Q101">
        <f t="shared" si="10"/>
        <v>0</v>
      </c>
      <c r="R101">
        <f t="shared" si="11"/>
        <v>0</v>
      </c>
      <c r="S101">
        <f t="shared" si="12"/>
        <v>0</v>
      </c>
    </row>
    <row r="102" spans="1:19" ht="27.95" customHeight="1">
      <c r="A102" s="95">
        <v>97</v>
      </c>
      <c r="B102" s="415"/>
      <c r="C102" s="416"/>
      <c r="D102" s="75"/>
      <c r="E102" s="75"/>
      <c r="F102" s="75"/>
      <c r="G102" s="75"/>
      <c r="H102" s="75"/>
      <c r="I102" s="75"/>
      <c r="J102" s="75"/>
      <c r="K102" s="75"/>
      <c r="L102" s="75"/>
      <c r="M102" s="414"/>
      <c r="N102" s="414"/>
      <c r="O102">
        <f t="shared" si="8"/>
        <v>0</v>
      </c>
      <c r="P102">
        <f t="shared" si="9"/>
        <v>0</v>
      </c>
      <c r="Q102">
        <f t="shared" si="10"/>
        <v>0</v>
      </c>
      <c r="R102">
        <f t="shared" si="11"/>
        <v>0</v>
      </c>
      <c r="S102">
        <f t="shared" si="12"/>
        <v>0</v>
      </c>
    </row>
    <row r="103" spans="1:19" ht="27.95" customHeight="1">
      <c r="A103" s="95">
        <v>98</v>
      </c>
      <c r="B103" s="415"/>
      <c r="C103" s="416"/>
      <c r="D103" s="75"/>
      <c r="E103" s="75"/>
      <c r="F103" s="75"/>
      <c r="G103" s="75"/>
      <c r="H103" s="75"/>
      <c r="I103" s="75"/>
      <c r="J103" s="75"/>
      <c r="K103" s="75"/>
      <c r="L103" s="75"/>
      <c r="M103" s="414"/>
      <c r="N103" s="414"/>
      <c r="O103">
        <f t="shared" si="8"/>
        <v>0</v>
      </c>
      <c r="P103">
        <f t="shared" si="9"/>
        <v>0</v>
      </c>
      <c r="Q103">
        <f t="shared" si="10"/>
        <v>0</v>
      </c>
      <c r="R103">
        <f t="shared" si="11"/>
        <v>0</v>
      </c>
      <c r="S103">
        <f t="shared" si="12"/>
        <v>0</v>
      </c>
    </row>
    <row r="104" spans="1:19" ht="27.95" customHeight="1">
      <c r="A104" s="95">
        <v>99</v>
      </c>
      <c r="B104" s="415"/>
      <c r="C104" s="416"/>
      <c r="D104" s="75"/>
      <c r="E104" s="75"/>
      <c r="F104" s="75"/>
      <c r="G104" s="75"/>
      <c r="H104" s="75"/>
      <c r="I104" s="75"/>
      <c r="J104" s="75"/>
      <c r="K104" s="75"/>
      <c r="L104" s="75"/>
      <c r="M104" s="414"/>
      <c r="N104" s="414"/>
      <c r="O104">
        <f t="shared" si="8"/>
        <v>0</v>
      </c>
      <c r="P104">
        <f t="shared" si="9"/>
        <v>0</v>
      </c>
      <c r="Q104">
        <f t="shared" si="10"/>
        <v>0</v>
      </c>
      <c r="R104">
        <f t="shared" si="11"/>
        <v>0</v>
      </c>
      <c r="S104">
        <f t="shared" si="12"/>
        <v>0</v>
      </c>
    </row>
    <row r="105" spans="1:19" ht="27.95" customHeight="1">
      <c r="A105" s="95">
        <v>100</v>
      </c>
      <c r="B105" s="415"/>
      <c r="C105" s="416"/>
      <c r="D105" s="75"/>
      <c r="E105" s="75"/>
      <c r="F105" s="75"/>
      <c r="G105" s="75"/>
      <c r="H105" s="75"/>
      <c r="I105" s="75"/>
      <c r="J105" s="75"/>
      <c r="K105" s="75"/>
      <c r="L105" s="75"/>
      <c r="M105" s="414"/>
      <c r="N105" s="414"/>
      <c r="O105">
        <f t="shared" si="8"/>
        <v>0</v>
      </c>
      <c r="P105">
        <f t="shared" si="9"/>
        <v>0</v>
      </c>
      <c r="Q105">
        <f t="shared" si="10"/>
        <v>0</v>
      </c>
      <c r="R105">
        <f t="shared" si="11"/>
        <v>0</v>
      </c>
      <c r="S105">
        <f t="shared" si="12"/>
        <v>0</v>
      </c>
    </row>
    <row r="106" spans="1:19" ht="27.95" customHeight="1">
      <c r="A106" s="95">
        <v>101</v>
      </c>
      <c r="B106" s="415"/>
      <c r="C106" s="416"/>
      <c r="D106" s="75"/>
      <c r="E106" s="75"/>
      <c r="F106" s="75"/>
      <c r="G106" s="75"/>
      <c r="H106" s="75"/>
      <c r="I106" s="75"/>
      <c r="J106" s="75"/>
      <c r="K106" s="75"/>
      <c r="L106" s="75"/>
      <c r="M106" s="414"/>
      <c r="N106" s="414"/>
      <c r="O106">
        <f t="shared" si="8"/>
        <v>0</v>
      </c>
      <c r="P106">
        <f t="shared" si="9"/>
        <v>0</v>
      </c>
      <c r="Q106">
        <f t="shared" si="10"/>
        <v>0</v>
      </c>
      <c r="R106">
        <f t="shared" si="11"/>
        <v>0</v>
      </c>
      <c r="S106">
        <f t="shared" si="12"/>
        <v>0</v>
      </c>
    </row>
    <row r="107" spans="1:19" ht="27.95" customHeight="1">
      <c r="A107" s="95">
        <v>102</v>
      </c>
      <c r="B107" s="415"/>
      <c r="C107" s="416"/>
      <c r="D107" s="75"/>
      <c r="E107" s="75"/>
      <c r="F107" s="75"/>
      <c r="G107" s="75"/>
      <c r="H107" s="75"/>
      <c r="I107" s="75"/>
      <c r="J107" s="75"/>
      <c r="K107" s="75"/>
      <c r="L107" s="75"/>
      <c r="M107" s="414"/>
      <c r="N107" s="414"/>
      <c r="O107">
        <f t="shared" si="8"/>
        <v>0</v>
      </c>
      <c r="P107">
        <f t="shared" si="9"/>
        <v>0</v>
      </c>
      <c r="Q107">
        <f t="shared" si="10"/>
        <v>0</v>
      </c>
      <c r="R107">
        <f t="shared" si="11"/>
        <v>0</v>
      </c>
      <c r="S107">
        <f t="shared" si="12"/>
        <v>0</v>
      </c>
    </row>
    <row r="108" spans="1:19" ht="27.95" customHeight="1">
      <c r="A108" s="95">
        <v>103</v>
      </c>
      <c r="B108" s="415"/>
      <c r="C108" s="416"/>
      <c r="D108" s="75"/>
      <c r="E108" s="75"/>
      <c r="F108" s="75"/>
      <c r="G108" s="75"/>
      <c r="H108" s="75"/>
      <c r="I108" s="75"/>
      <c r="J108" s="75"/>
      <c r="K108" s="75"/>
      <c r="L108" s="75"/>
      <c r="M108" s="414"/>
      <c r="N108" s="414"/>
      <c r="O108">
        <f t="shared" si="8"/>
        <v>0</v>
      </c>
      <c r="P108">
        <f t="shared" si="9"/>
        <v>0</v>
      </c>
      <c r="Q108">
        <f t="shared" si="10"/>
        <v>0</v>
      </c>
      <c r="R108">
        <f t="shared" si="11"/>
        <v>0</v>
      </c>
      <c r="S108">
        <f t="shared" si="12"/>
        <v>0</v>
      </c>
    </row>
    <row r="109" spans="1:19" ht="27.95" customHeight="1">
      <c r="A109" s="95">
        <v>104</v>
      </c>
      <c r="B109" s="415"/>
      <c r="C109" s="416"/>
      <c r="D109" s="75"/>
      <c r="E109" s="75"/>
      <c r="F109" s="75"/>
      <c r="G109" s="75"/>
      <c r="H109" s="75"/>
      <c r="I109" s="75"/>
      <c r="J109" s="75"/>
      <c r="K109" s="75"/>
      <c r="L109" s="75"/>
      <c r="M109" s="414"/>
      <c r="N109" s="414"/>
      <c r="O109">
        <f t="shared" si="8"/>
        <v>0</v>
      </c>
      <c r="P109">
        <f t="shared" si="9"/>
        <v>0</v>
      </c>
      <c r="Q109">
        <f t="shared" si="10"/>
        <v>0</v>
      </c>
      <c r="R109">
        <f t="shared" si="11"/>
        <v>0</v>
      </c>
      <c r="S109">
        <f t="shared" si="12"/>
        <v>0</v>
      </c>
    </row>
    <row r="110" spans="1:19" ht="27.95" customHeight="1">
      <c r="A110" s="95">
        <v>105</v>
      </c>
      <c r="B110" s="415"/>
      <c r="C110" s="416"/>
      <c r="D110" s="75"/>
      <c r="E110" s="75"/>
      <c r="F110" s="75"/>
      <c r="G110" s="75"/>
      <c r="H110" s="75"/>
      <c r="I110" s="75"/>
      <c r="J110" s="75"/>
      <c r="K110" s="75"/>
      <c r="L110" s="75"/>
      <c r="M110" s="414"/>
      <c r="N110" s="414"/>
      <c r="O110">
        <f t="shared" si="8"/>
        <v>0</v>
      </c>
      <c r="P110">
        <f t="shared" si="9"/>
        <v>0</v>
      </c>
      <c r="Q110">
        <f t="shared" si="10"/>
        <v>0</v>
      </c>
      <c r="R110">
        <f t="shared" si="11"/>
        <v>0</v>
      </c>
      <c r="S110">
        <f t="shared" si="12"/>
        <v>0</v>
      </c>
    </row>
    <row r="111" spans="1:19" ht="27.95" customHeight="1">
      <c r="A111" s="95">
        <v>106</v>
      </c>
      <c r="B111" s="415"/>
      <c r="C111" s="416"/>
      <c r="D111" s="75"/>
      <c r="E111" s="75"/>
      <c r="F111" s="75"/>
      <c r="G111" s="75"/>
      <c r="H111" s="75"/>
      <c r="I111" s="75"/>
      <c r="J111" s="75"/>
      <c r="K111" s="75"/>
      <c r="L111" s="75"/>
      <c r="M111" s="414"/>
      <c r="N111" s="414"/>
      <c r="O111">
        <f t="shared" si="8"/>
        <v>0</v>
      </c>
      <c r="P111">
        <f t="shared" si="9"/>
        <v>0</v>
      </c>
      <c r="Q111">
        <f t="shared" si="10"/>
        <v>0</v>
      </c>
      <c r="R111">
        <f t="shared" si="11"/>
        <v>0</v>
      </c>
      <c r="S111">
        <f t="shared" si="12"/>
        <v>0</v>
      </c>
    </row>
    <row r="112" spans="1:19" ht="27.95" customHeight="1">
      <c r="A112" s="95">
        <v>107</v>
      </c>
      <c r="B112" s="415"/>
      <c r="C112" s="416"/>
      <c r="D112" s="75"/>
      <c r="E112" s="75"/>
      <c r="F112" s="75"/>
      <c r="G112" s="75"/>
      <c r="H112" s="75"/>
      <c r="I112" s="75"/>
      <c r="J112" s="75"/>
      <c r="K112" s="75"/>
      <c r="L112" s="75"/>
      <c r="M112" s="414"/>
      <c r="N112" s="414"/>
      <c r="O112">
        <f t="shared" si="8"/>
        <v>0</v>
      </c>
      <c r="P112">
        <f t="shared" si="9"/>
        <v>0</v>
      </c>
      <c r="Q112">
        <f t="shared" si="10"/>
        <v>0</v>
      </c>
      <c r="R112">
        <f t="shared" si="11"/>
        <v>0</v>
      </c>
      <c r="S112">
        <f t="shared" si="12"/>
        <v>0</v>
      </c>
    </row>
    <row r="113" spans="1:19" ht="27.95" customHeight="1">
      <c r="A113" s="95">
        <v>108</v>
      </c>
      <c r="B113" s="415"/>
      <c r="C113" s="416"/>
      <c r="D113" s="75"/>
      <c r="E113" s="75"/>
      <c r="F113" s="75"/>
      <c r="G113" s="75"/>
      <c r="H113" s="75"/>
      <c r="I113" s="75"/>
      <c r="J113" s="75"/>
      <c r="K113" s="75"/>
      <c r="L113" s="75"/>
      <c r="M113" s="414"/>
      <c r="N113" s="414"/>
      <c r="O113">
        <f t="shared" si="8"/>
        <v>0</v>
      </c>
      <c r="P113">
        <f t="shared" si="9"/>
        <v>0</v>
      </c>
      <c r="Q113">
        <f t="shared" si="10"/>
        <v>0</v>
      </c>
      <c r="R113">
        <f t="shared" si="11"/>
        <v>0</v>
      </c>
      <c r="S113">
        <f t="shared" si="12"/>
        <v>0</v>
      </c>
    </row>
    <row r="114" spans="1:19" ht="27.95" customHeight="1">
      <c r="A114" s="95">
        <v>109</v>
      </c>
      <c r="B114" s="415"/>
      <c r="C114" s="416"/>
      <c r="D114" s="75"/>
      <c r="E114" s="75"/>
      <c r="F114" s="75"/>
      <c r="G114" s="75"/>
      <c r="H114" s="75"/>
      <c r="I114" s="75"/>
      <c r="J114" s="75"/>
      <c r="K114" s="75"/>
      <c r="L114" s="75"/>
      <c r="M114" s="414"/>
      <c r="N114" s="414"/>
      <c r="O114">
        <f t="shared" si="8"/>
        <v>0</v>
      </c>
      <c r="P114">
        <f t="shared" si="9"/>
        <v>0</v>
      </c>
      <c r="Q114">
        <f t="shared" si="10"/>
        <v>0</v>
      </c>
      <c r="R114">
        <f t="shared" si="11"/>
        <v>0</v>
      </c>
      <c r="S114">
        <f t="shared" si="12"/>
        <v>0</v>
      </c>
    </row>
    <row r="115" spans="1:19" ht="27.95" customHeight="1">
      <c r="A115" s="95">
        <v>110</v>
      </c>
      <c r="B115" s="415"/>
      <c r="C115" s="416"/>
      <c r="D115" s="75"/>
      <c r="E115" s="75"/>
      <c r="F115" s="75"/>
      <c r="G115" s="75"/>
      <c r="H115" s="75"/>
      <c r="I115" s="75"/>
      <c r="J115" s="75"/>
      <c r="K115" s="75"/>
      <c r="L115" s="75"/>
      <c r="M115" s="414"/>
      <c r="N115" s="414"/>
      <c r="O115">
        <f t="shared" si="8"/>
        <v>0</v>
      </c>
      <c r="P115">
        <f t="shared" si="9"/>
        <v>0</v>
      </c>
      <c r="Q115">
        <f t="shared" si="10"/>
        <v>0</v>
      </c>
      <c r="R115">
        <f t="shared" si="11"/>
        <v>0</v>
      </c>
      <c r="S115">
        <f t="shared" si="12"/>
        <v>0</v>
      </c>
    </row>
    <row r="116" spans="1:19" ht="27.95" customHeight="1">
      <c r="A116" s="95">
        <v>111</v>
      </c>
      <c r="B116" s="415"/>
      <c r="C116" s="416"/>
      <c r="D116" s="75"/>
      <c r="E116" s="75"/>
      <c r="F116" s="75"/>
      <c r="G116" s="75"/>
      <c r="H116" s="75"/>
      <c r="I116" s="75"/>
      <c r="J116" s="75"/>
      <c r="K116" s="75"/>
      <c r="L116" s="75"/>
      <c r="M116" s="414"/>
      <c r="N116" s="414"/>
      <c r="O116">
        <f t="shared" si="8"/>
        <v>0</v>
      </c>
      <c r="P116">
        <f t="shared" si="9"/>
        <v>0</v>
      </c>
      <c r="Q116">
        <f t="shared" si="10"/>
        <v>0</v>
      </c>
      <c r="R116">
        <f t="shared" si="11"/>
        <v>0</v>
      </c>
      <c r="S116">
        <f t="shared" si="12"/>
        <v>0</v>
      </c>
    </row>
    <row r="117" spans="1:19" ht="27.95" customHeight="1">
      <c r="A117" s="95">
        <v>112</v>
      </c>
      <c r="B117" s="415"/>
      <c r="C117" s="416"/>
      <c r="D117" s="75"/>
      <c r="E117" s="75"/>
      <c r="F117" s="75"/>
      <c r="G117" s="75"/>
      <c r="H117" s="75"/>
      <c r="I117" s="75"/>
      <c r="J117" s="75"/>
      <c r="K117" s="75"/>
      <c r="L117" s="75"/>
      <c r="M117" s="414"/>
      <c r="N117" s="414"/>
      <c r="O117">
        <f t="shared" si="8"/>
        <v>0</v>
      </c>
      <c r="P117">
        <f t="shared" si="9"/>
        <v>0</v>
      </c>
      <c r="Q117">
        <f t="shared" si="10"/>
        <v>0</v>
      </c>
      <c r="R117">
        <f t="shared" si="11"/>
        <v>0</v>
      </c>
      <c r="S117">
        <f t="shared" si="12"/>
        <v>0</v>
      </c>
    </row>
    <row r="118" spans="1:19" ht="27.95" customHeight="1">
      <c r="A118" s="95">
        <v>113</v>
      </c>
      <c r="B118" s="415"/>
      <c r="C118" s="416"/>
      <c r="D118" s="75"/>
      <c r="E118" s="75"/>
      <c r="F118" s="75"/>
      <c r="G118" s="75"/>
      <c r="H118" s="75"/>
      <c r="I118" s="75"/>
      <c r="J118" s="75"/>
      <c r="K118" s="75"/>
      <c r="L118" s="75"/>
      <c r="M118" s="414"/>
      <c r="N118" s="414"/>
      <c r="O118">
        <f t="shared" si="8"/>
        <v>0</v>
      </c>
      <c r="P118">
        <f t="shared" si="9"/>
        <v>0</v>
      </c>
      <c r="Q118">
        <f t="shared" si="10"/>
        <v>0</v>
      </c>
      <c r="R118">
        <f t="shared" si="11"/>
        <v>0</v>
      </c>
      <c r="S118">
        <f t="shared" si="12"/>
        <v>0</v>
      </c>
    </row>
    <row r="119" spans="1:19" ht="27.95" customHeight="1">
      <c r="A119" s="95">
        <v>114</v>
      </c>
      <c r="B119" s="415"/>
      <c r="C119" s="416"/>
      <c r="D119" s="75"/>
      <c r="E119" s="75"/>
      <c r="F119" s="75"/>
      <c r="G119" s="75"/>
      <c r="H119" s="75"/>
      <c r="I119" s="75"/>
      <c r="J119" s="75"/>
      <c r="K119" s="75"/>
      <c r="L119" s="75"/>
      <c r="M119" s="414"/>
      <c r="N119" s="414"/>
      <c r="O119">
        <f t="shared" si="8"/>
        <v>0</v>
      </c>
      <c r="P119">
        <f t="shared" si="9"/>
        <v>0</v>
      </c>
      <c r="Q119">
        <f t="shared" si="10"/>
        <v>0</v>
      </c>
      <c r="R119">
        <f t="shared" si="11"/>
        <v>0</v>
      </c>
      <c r="S119">
        <f t="shared" si="12"/>
        <v>0</v>
      </c>
    </row>
    <row r="120" spans="1:19" ht="27.95" customHeight="1">
      <c r="A120" s="95">
        <v>115</v>
      </c>
      <c r="B120" s="415"/>
      <c r="C120" s="416"/>
      <c r="D120" s="75"/>
      <c r="E120" s="75"/>
      <c r="F120" s="75"/>
      <c r="G120" s="75"/>
      <c r="H120" s="75"/>
      <c r="I120" s="75"/>
      <c r="J120" s="75"/>
      <c r="K120" s="75"/>
      <c r="L120" s="75"/>
      <c r="M120" s="414"/>
      <c r="N120" s="414"/>
      <c r="O120">
        <f t="shared" si="8"/>
        <v>0</v>
      </c>
      <c r="P120">
        <f t="shared" si="9"/>
        <v>0</v>
      </c>
      <c r="Q120">
        <f t="shared" si="10"/>
        <v>0</v>
      </c>
      <c r="R120">
        <f t="shared" si="11"/>
        <v>0</v>
      </c>
      <c r="S120">
        <f t="shared" si="12"/>
        <v>0</v>
      </c>
    </row>
    <row r="121" spans="1:19" ht="27.95" customHeight="1">
      <c r="A121" s="95">
        <v>116</v>
      </c>
      <c r="B121" s="415"/>
      <c r="C121" s="416"/>
      <c r="D121" s="75"/>
      <c r="E121" s="75"/>
      <c r="F121" s="75"/>
      <c r="G121" s="75"/>
      <c r="H121" s="75"/>
      <c r="I121" s="75"/>
      <c r="J121" s="75"/>
      <c r="K121" s="75"/>
      <c r="L121" s="75"/>
      <c r="M121" s="414"/>
      <c r="N121" s="414"/>
      <c r="O121">
        <f t="shared" si="8"/>
        <v>0</v>
      </c>
      <c r="P121">
        <f t="shared" si="9"/>
        <v>0</v>
      </c>
      <c r="Q121">
        <f t="shared" si="10"/>
        <v>0</v>
      </c>
      <c r="R121">
        <f t="shared" si="11"/>
        <v>0</v>
      </c>
      <c r="S121">
        <f t="shared" si="12"/>
        <v>0</v>
      </c>
    </row>
    <row r="122" spans="1:19" ht="27.95" customHeight="1">
      <c r="A122" s="95">
        <v>117</v>
      </c>
      <c r="B122" s="415"/>
      <c r="C122" s="416"/>
      <c r="D122" s="75"/>
      <c r="E122" s="75"/>
      <c r="F122" s="75"/>
      <c r="G122" s="75"/>
      <c r="H122" s="75"/>
      <c r="I122" s="75"/>
      <c r="J122" s="75"/>
      <c r="K122" s="75"/>
      <c r="L122" s="75"/>
      <c r="M122" s="414"/>
      <c r="N122" s="414"/>
      <c r="O122">
        <f t="shared" si="8"/>
        <v>0</v>
      </c>
      <c r="P122">
        <f t="shared" si="9"/>
        <v>0</v>
      </c>
      <c r="Q122">
        <f t="shared" si="10"/>
        <v>0</v>
      </c>
      <c r="R122">
        <f t="shared" si="11"/>
        <v>0</v>
      </c>
      <c r="S122">
        <f t="shared" si="12"/>
        <v>0</v>
      </c>
    </row>
    <row r="123" spans="1:19" ht="27.95" customHeight="1">
      <c r="A123" s="95">
        <v>118</v>
      </c>
      <c r="B123" s="415"/>
      <c r="C123" s="416"/>
      <c r="D123" s="75"/>
      <c r="E123" s="75"/>
      <c r="F123" s="75"/>
      <c r="G123" s="75"/>
      <c r="H123" s="75"/>
      <c r="I123" s="75"/>
      <c r="J123" s="75"/>
      <c r="K123" s="75"/>
      <c r="L123" s="75"/>
      <c r="M123" s="414"/>
      <c r="N123" s="414"/>
      <c r="O123">
        <f t="shared" si="8"/>
        <v>0</v>
      </c>
      <c r="P123">
        <f t="shared" si="9"/>
        <v>0</v>
      </c>
      <c r="Q123">
        <f t="shared" si="10"/>
        <v>0</v>
      </c>
      <c r="R123">
        <f t="shared" si="11"/>
        <v>0</v>
      </c>
      <c r="S123">
        <f t="shared" si="12"/>
        <v>0</v>
      </c>
    </row>
    <row r="124" spans="1:19" ht="27.95" customHeight="1">
      <c r="A124" s="95">
        <v>119</v>
      </c>
      <c r="B124" s="415"/>
      <c r="C124" s="416"/>
      <c r="D124" s="75"/>
      <c r="E124" s="75"/>
      <c r="F124" s="75"/>
      <c r="G124" s="75"/>
      <c r="H124" s="75"/>
      <c r="I124" s="75"/>
      <c r="J124" s="75"/>
      <c r="K124" s="75"/>
      <c r="L124" s="75"/>
      <c r="M124" s="414"/>
      <c r="N124" s="414"/>
      <c r="O124">
        <f t="shared" si="8"/>
        <v>0</v>
      </c>
      <c r="P124">
        <f t="shared" si="9"/>
        <v>0</v>
      </c>
      <c r="Q124">
        <f t="shared" si="10"/>
        <v>0</v>
      </c>
      <c r="R124">
        <f t="shared" si="11"/>
        <v>0</v>
      </c>
      <c r="S124">
        <f t="shared" si="12"/>
        <v>0</v>
      </c>
    </row>
    <row r="125" spans="1:19" ht="27.95" customHeight="1">
      <c r="A125" s="95">
        <v>120</v>
      </c>
      <c r="B125" s="415"/>
      <c r="C125" s="416"/>
      <c r="D125" s="75"/>
      <c r="E125" s="75"/>
      <c r="F125" s="75"/>
      <c r="G125" s="75"/>
      <c r="H125" s="75"/>
      <c r="I125" s="75"/>
      <c r="J125" s="75"/>
      <c r="K125" s="75"/>
      <c r="L125" s="75"/>
      <c r="M125" s="414"/>
      <c r="N125" s="414"/>
      <c r="O125">
        <f t="shared" si="8"/>
        <v>0</v>
      </c>
      <c r="P125">
        <f t="shared" si="9"/>
        <v>0</v>
      </c>
      <c r="Q125">
        <f t="shared" si="10"/>
        <v>0</v>
      </c>
      <c r="R125">
        <f t="shared" si="11"/>
        <v>0</v>
      </c>
      <c r="S125">
        <f t="shared" si="12"/>
        <v>0</v>
      </c>
    </row>
    <row r="126" spans="1:19" ht="27.95" customHeight="1">
      <c r="A126" s="95">
        <v>121</v>
      </c>
      <c r="B126" s="415"/>
      <c r="C126" s="416"/>
      <c r="D126" s="75"/>
      <c r="E126" s="75"/>
      <c r="F126" s="75"/>
      <c r="G126" s="75"/>
      <c r="H126" s="75"/>
      <c r="I126" s="75"/>
      <c r="J126" s="75"/>
      <c r="K126" s="75"/>
      <c r="L126" s="75"/>
      <c r="M126" s="414"/>
      <c r="N126" s="414"/>
      <c r="O126">
        <f t="shared" si="8"/>
        <v>0</v>
      </c>
      <c r="P126">
        <f t="shared" si="9"/>
        <v>0</v>
      </c>
      <c r="Q126">
        <f t="shared" si="10"/>
        <v>0</v>
      </c>
      <c r="R126">
        <f t="shared" si="11"/>
        <v>0</v>
      </c>
      <c r="S126">
        <f t="shared" si="12"/>
        <v>0</v>
      </c>
    </row>
    <row r="127" spans="1:19" ht="27.95" customHeight="1">
      <c r="A127" s="95">
        <v>122</v>
      </c>
      <c r="B127" s="415"/>
      <c r="C127" s="416"/>
      <c r="D127" s="75"/>
      <c r="E127" s="75"/>
      <c r="F127" s="75"/>
      <c r="G127" s="75"/>
      <c r="H127" s="75"/>
      <c r="I127" s="75"/>
      <c r="J127" s="75"/>
      <c r="K127" s="75"/>
      <c r="L127" s="75"/>
      <c r="M127" s="414"/>
      <c r="N127" s="414"/>
      <c r="O127">
        <f t="shared" si="8"/>
        <v>0</v>
      </c>
      <c r="P127">
        <f t="shared" si="9"/>
        <v>0</v>
      </c>
      <c r="Q127">
        <f t="shared" si="10"/>
        <v>0</v>
      </c>
      <c r="R127">
        <f t="shared" si="11"/>
        <v>0</v>
      </c>
      <c r="S127">
        <f t="shared" si="12"/>
        <v>0</v>
      </c>
    </row>
    <row r="128" spans="1:19" ht="27.95" customHeight="1">
      <c r="A128" s="95">
        <v>123</v>
      </c>
      <c r="B128" s="415"/>
      <c r="C128" s="416"/>
      <c r="D128" s="75"/>
      <c r="E128" s="75"/>
      <c r="F128" s="75"/>
      <c r="G128" s="75"/>
      <c r="H128" s="75"/>
      <c r="I128" s="75"/>
      <c r="J128" s="75"/>
      <c r="K128" s="75"/>
      <c r="L128" s="75"/>
      <c r="M128" s="414"/>
      <c r="N128" s="414"/>
      <c r="O128">
        <f t="shared" si="8"/>
        <v>0</v>
      </c>
      <c r="P128">
        <f t="shared" si="9"/>
        <v>0</v>
      </c>
      <c r="Q128">
        <f t="shared" si="10"/>
        <v>0</v>
      </c>
      <c r="R128">
        <f t="shared" si="11"/>
        <v>0</v>
      </c>
      <c r="S128">
        <f t="shared" si="12"/>
        <v>0</v>
      </c>
    </row>
    <row r="129" spans="1:19" ht="27.95" customHeight="1">
      <c r="A129" s="95">
        <v>124</v>
      </c>
      <c r="B129" s="415"/>
      <c r="C129" s="416"/>
      <c r="D129" s="75"/>
      <c r="E129" s="75"/>
      <c r="F129" s="75"/>
      <c r="G129" s="75"/>
      <c r="H129" s="75"/>
      <c r="I129" s="75"/>
      <c r="J129" s="75"/>
      <c r="K129" s="75"/>
      <c r="L129" s="75"/>
      <c r="M129" s="414"/>
      <c r="N129" s="414"/>
      <c r="O129">
        <f t="shared" si="8"/>
        <v>0</v>
      </c>
      <c r="P129">
        <f t="shared" si="9"/>
        <v>0</v>
      </c>
      <c r="Q129">
        <f t="shared" si="10"/>
        <v>0</v>
      </c>
      <c r="R129">
        <f t="shared" si="11"/>
        <v>0</v>
      </c>
      <c r="S129">
        <f t="shared" si="12"/>
        <v>0</v>
      </c>
    </row>
    <row r="130" spans="1:19" ht="27.95" customHeight="1">
      <c r="A130" s="95">
        <v>125</v>
      </c>
      <c r="B130" s="415"/>
      <c r="C130" s="416"/>
      <c r="D130" s="75"/>
      <c r="E130" s="75"/>
      <c r="F130" s="75"/>
      <c r="G130" s="75"/>
      <c r="H130" s="75"/>
      <c r="I130" s="75"/>
      <c r="J130" s="75"/>
      <c r="K130" s="75"/>
      <c r="L130" s="75"/>
      <c r="M130" s="414"/>
      <c r="N130" s="414"/>
      <c r="O130">
        <f t="shared" si="8"/>
        <v>0</v>
      </c>
      <c r="P130">
        <f t="shared" si="9"/>
        <v>0</v>
      </c>
      <c r="Q130">
        <f t="shared" si="10"/>
        <v>0</v>
      </c>
      <c r="R130">
        <f t="shared" si="11"/>
        <v>0</v>
      </c>
      <c r="S130">
        <f t="shared" si="12"/>
        <v>0</v>
      </c>
    </row>
    <row r="131" spans="1:19" ht="27.95" customHeight="1">
      <c r="A131" s="95">
        <v>126</v>
      </c>
      <c r="B131" s="415"/>
      <c r="C131" s="416"/>
      <c r="D131" s="75"/>
      <c r="E131" s="75"/>
      <c r="F131" s="75"/>
      <c r="G131" s="75"/>
      <c r="H131" s="75"/>
      <c r="I131" s="75"/>
      <c r="J131" s="75"/>
      <c r="K131" s="75"/>
      <c r="L131" s="75"/>
      <c r="M131" s="414"/>
      <c r="N131" s="414"/>
      <c r="O131">
        <f t="shared" si="8"/>
        <v>0</v>
      </c>
      <c r="P131">
        <f t="shared" si="9"/>
        <v>0</v>
      </c>
      <c r="Q131">
        <f t="shared" si="10"/>
        <v>0</v>
      </c>
      <c r="R131">
        <f t="shared" si="11"/>
        <v>0</v>
      </c>
      <c r="S131">
        <f t="shared" si="12"/>
        <v>0</v>
      </c>
    </row>
    <row r="132" spans="1:19" ht="27.95" customHeight="1">
      <c r="A132" s="95">
        <v>127</v>
      </c>
      <c r="B132" s="415"/>
      <c r="C132" s="416"/>
      <c r="D132" s="75"/>
      <c r="E132" s="75"/>
      <c r="F132" s="75"/>
      <c r="G132" s="75"/>
      <c r="H132" s="75"/>
      <c r="I132" s="75"/>
      <c r="J132" s="75"/>
      <c r="K132" s="75"/>
      <c r="L132" s="75"/>
      <c r="M132" s="414"/>
      <c r="N132" s="414"/>
      <c r="O132">
        <f t="shared" si="8"/>
        <v>0</v>
      </c>
      <c r="P132">
        <f t="shared" si="9"/>
        <v>0</v>
      </c>
      <c r="Q132">
        <f t="shared" si="10"/>
        <v>0</v>
      </c>
      <c r="R132">
        <f t="shared" si="11"/>
        <v>0</v>
      </c>
      <c r="S132">
        <f t="shared" si="12"/>
        <v>0</v>
      </c>
    </row>
    <row r="133" spans="1:19" ht="27.95" customHeight="1">
      <c r="A133" s="95">
        <v>128</v>
      </c>
      <c r="B133" s="415"/>
      <c r="C133" s="416"/>
      <c r="D133" s="75"/>
      <c r="E133" s="75"/>
      <c r="F133" s="75"/>
      <c r="G133" s="75"/>
      <c r="H133" s="75"/>
      <c r="I133" s="75"/>
      <c r="J133" s="75"/>
      <c r="K133" s="75"/>
      <c r="L133" s="75"/>
      <c r="M133" s="414"/>
      <c r="N133" s="414"/>
      <c r="O133">
        <f t="shared" si="8"/>
        <v>0</v>
      </c>
      <c r="P133">
        <f t="shared" si="9"/>
        <v>0</v>
      </c>
      <c r="Q133">
        <f t="shared" si="10"/>
        <v>0</v>
      </c>
      <c r="R133">
        <f t="shared" si="11"/>
        <v>0</v>
      </c>
      <c r="S133">
        <f t="shared" si="12"/>
        <v>0</v>
      </c>
    </row>
    <row r="134" spans="1:19" ht="27.95" customHeight="1">
      <c r="A134" s="95">
        <v>129</v>
      </c>
      <c r="B134" s="415"/>
      <c r="C134" s="416"/>
      <c r="D134" s="75"/>
      <c r="E134" s="75"/>
      <c r="F134" s="75"/>
      <c r="G134" s="75"/>
      <c r="H134" s="75"/>
      <c r="I134" s="75"/>
      <c r="J134" s="75"/>
      <c r="K134" s="75"/>
      <c r="L134" s="75"/>
      <c r="M134" s="414"/>
      <c r="N134" s="414"/>
      <c r="O134">
        <f t="shared" ref="O134:O197" si="13">COUNTIF(G134:L134,"〇")</f>
        <v>0</v>
      </c>
      <c r="P134">
        <f t="shared" ref="P134:P197" si="14">IF(D134="小学生",O134,0)</f>
        <v>0</v>
      </c>
      <c r="Q134">
        <f t="shared" ref="Q134:Q197" si="15">IF(D134="中学生",O134,0)</f>
        <v>0</v>
      </c>
      <c r="R134">
        <f t="shared" ref="R134:R197" si="16">IF(D134="高校生",O134,0)</f>
        <v>0</v>
      </c>
      <c r="S134">
        <f t="shared" ref="S134:S197" si="17">IF(D134="学生",O134,0)</f>
        <v>0</v>
      </c>
    </row>
    <row r="135" spans="1:19" ht="27.95" customHeight="1">
      <c r="A135" s="95">
        <v>130</v>
      </c>
      <c r="B135" s="415"/>
      <c r="C135" s="416"/>
      <c r="D135" s="75"/>
      <c r="E135" s="75"/>
      <c r="F135" s="75"/>
      <c r="G135" s="75"/>
      <c r="H135" s="75"/>
      <c r="I135" s="75"/>
      <c r="J135" s="75"/>
      <c r="K135" s="75"/>
      <c r="L135" s="75"/>
      <c r="M135" s="414"/>
      <c r="N135" s="414"/>
      <c r="O135">
        <f t="shared" si="13"/>
        <v>0</v>
      </c>
      <c r="P135">
        <f t="shared" si="14"/>
        <v>0</v>
      </c>
      <c r="Q135">
        <f t="shared" si="15"/>
        <v>0</v>
      </c>
      <c r="R135">
        <f t="shared" si="16"/>
        <v>0</v>
      </c>
      <c r="S135">
        <f t="shared" si="17"/>
        <v>0</v>
      </c>
    </row>
    <row r="136" spans="1:19" ht="27.95" customHeight="1">
      <c r="A136" s="95">
        <v>131</v>
      </c>
      <c r="B136" s="415"/>
      <c r="C136" s="416"/>
      <c r="D136" s="75"/>
      <c r="E136" s="75"/>
      <c r="F136" s="75"/>
      <c r="G136" s="75"/>
      <c r="H136" s="75"/>
      <c r="I136" s="75"/>
      <c r="J136" s="75"/>
      <c r="K136" s="75"/>
      <c r="L136" s="75"/>
      <c r="M136" s="414"/>
      <c r="N136" s="414"/>
      <c r="O136">
        <f t="shared" si="13"/>
        <v>0</v>
      </c>
      <c r="P136">
        <f t="shared" si="14"/>
        <v>0</v>
      </c>
      <c r="Q136">
        <f t="shared" si="15"/>
        <v>0</v>
      </c>
      <c r="R136">
        <f t="shared" si="16"/>
        <v>0</v>
      </c>
      <c r="S136">
        <f t="shared" si="17"/>
        <v>0</v>
      </c>
    </row>
    <row r="137" spans="1:19" ht="27.95" customHeight="1">
      <c r="A137" s="95">
        <v>132</v>
      </c>
      <c r="B137" s="415"/>
      <c r="C137" s="416"/>
      <c r="D137" s="75"/>
      <c r="E137" s="75"/>
      <c r="F137" s="75"/>
      <c r="G137" s="75"/>
      <c r="H137" s="75"/>
      <c r="I137" s="75"/>
      <c r="J137" s="75"/>
      <c r="K137" s="75"/>
      <c r="L137" s="75"/>
      <c r="M137" s="414"/>
      <c r="N137" s="414"/>
      <c r="O137">
        <f t="shared" si="13"/>
        <v>0</v>
      </c>
      <c r="P137">
        <f t="shared" si="14"/>
        <v>0</v>
      </c>
      <c r="Q137">
        <f t="shared" si="15"/>
        <v>0</v>
      </c>
      <c r="R137">
        <f t="shared" si="16"/>
        <v>0</v>
      </c>
      <c r="S137">
        <f t="shared" si="17"/>
        <v>0</v>
      </c>
    </row>
    <row r="138" spans="1:19" ht="27.95" customHeight="1">
      <c r="A138" s="95">
        <v>133</v>
      </c>
      <c r="B138" s="415"/>
      <c r="C138" s="416"/>
      <c r="D138" s="75"/>
      <c r="E138" s="75"/>
      <c r="F138" s="75"/>
      <c r="G138" s="75"/>
      <c r="H138" s="75"/>
      <c r="I138" s="75"/>
      <c r="J138" s="75"/>
      <c r="K138" s="75"/>
      <c r="L138" s="75"/>
      <c r="M138" s="414"/>
      <c r="N138" s="414"/>
      <c r="O138">
        <f t="shared" si="13"/>
        <v>0</v>
      </c>
      <c r="P138">
        <f t="shared" si="14"/>
        <v>0</v>
      </c>
      <c r="Q138">
        <f t="shared" si="15"/>
        <v>0</v>
      </c>
      <c r="R138">
        <f t="shared" si="16"/>
        <v>0</v>
      </c>
      <c r="S138">
        <f t="shared" si="17"/>
        <v>0</v>
      </c>
    </row>
    <row r="139" spans="1:19" ht="27.95" customHeight="1">
      <c r="A139" s="95">
        <v>134</v>
      </c>
      <c r="B139" s="415"/>
      <c r="C139" s="416"/>
      <c r="D139" s="75"/>
      <c r="E139" s="75"/>
      <c r="F139" s="75"/>
      <c r="G139" s="75"/>
      <c r="H139" s="75"/>
      <c r="I139" s="75"/>
      <c r="J139" s="75"/>
      <c r="K139" s="75"/>
      <c r="L139" s="75"/>
      <c r="M139" s="414"/>
      <c r="N139" s="414"/>
      <c r="O139">
        <f t="shared" si="13"/>
        <v>0</v>
      </c>
      <c r="P139">
        <f t="shared" si="14"/>
        <v>0</v>
      </c>
      <c r="Q139">
        <f t="shared" si="15"/>
        <v>0</v>
      </c>
      <c r="R139">
        <f t="shared" si="16"/>
        <v>0</v>
      </c>
      <c r="S139">
        <f t="shared" si="17"/>
        <v>0</v>
      </c>
    </row>
    <row r="140" spans="1:19" ht="27.95" customHeight="1">
      <c r="A140" s="95">
        <v>135</v>
      </c>
      <c r="B140" s="415"/>
      <c r="C140" s="416"/>
      <c r="D140" s="75"/>
      <c r="E140" s="75"/>
      <c r="F140" s="75"/>
      <c r="G140" s="75"/>
      <c r="H140" s="75"/>
      <c r="I140" s="75"/>
      <c r="J140" s="75"/>
      <c r="K140" s="75"/>
      <c r="L140" s="75"/>
      <c r="M140" s="414"/>
      <c r="N140" s="414"/>
      <c r="O140">
        <f t="shared" si="13"/>
        <v>0</v>
      </c>
      <c r="P140">
        <f t="shared" si="14"/>
        <v>0</v>
      </c>
      <c r="Q140">
        <f t="shared" si="15"/>
        <v>0</v>
      </c>
      <c r="R140">
        <f t="shared" si="16"/>
        <v>0</v>
      </c>
      <c r="S140">
        <f t="shared" si="17"/>
        <v>0</v>
      </c>
    </row>
    <row r="141" spans="1:19" ht="27.95" customHeight="1">
      <c r="A141" s="95">
        <v>136</v>
      </c>
      <c r="B141" s="415"/>
      <c r="C141" s="416"/>
      <c r="D141" s="75"/>
      <c r="E141" s="75"/>
      <c r="F141" s="75"/>
      <c r="G141" s="75"/>
      <c r="H141" s="75"/>
      <c r="I141" s="75"/>
      <c r="J141" s="75"/>
      <c r="K141" s="75"/>
      <c r="L141" s="75"/>
      <c r="M141" s="414"/>
      <c r="N141" s="414"/>
      <c r="O141">
        <f t="shared" si="13"/>
        <v>0</v>
      </c>
      <c r="P141">
        <f t="shared" si="14"/>
        <v>0</v>
      </c>
      <c r="Q141">
        <f t="shared" si="15"/>
        <v>0</v>
      </c>
      <c r="R141">
        <f t="shared" si="16"/>
        <v>0</v>
      </c>
      <c r="S141">
        <f t="shared" si="17"/>
        <v>0</v>
      </c>
    </row>
    <row r="142" spans="1:19" ht="27.95" customHeight="1">
      <c r="A142" s="95">
        <v>137</v>
      </c>
      <c r="B142" s="415"/>
      <c r="C142" s="416"/>
      <c r="D142" s="75"/>
      <c r="E142" s="75"/>
      <c r="F142" s="75"/>
      <c r="G142" s="75"/>
      <c r="H142" s="75"/>
      <c r="I142" s="75"/>
      <c r="J142" s="75"/>
      <c r="K142" s="75"/>
      <c r="L142" s="75"/>
      <c r="M142" s="414"/>
      <c r="N142" s="414"/>
      <c r="O142">
        <f t="shared" si="13"/>
        <v>0</v>
      </c>
      <c r="P142">
        <f t="shared" si="14"/>
        <v>0</v>
      </c>
      <c r="Q142">
        <f t="shared" si="15"/>
        <v>0</v>
      </c>
      <c r="R142">
        <f t="shared" si="16"/>
        <v>0</v>
      </c>
      <c r="S142">
        <f t="shared" si="17"/>
        <v>0</v>
      </c>
    </row>
    <row r="143" spans="1:19" ht="27.95" customHeight="1">
      <c r="A143" s="95">
        <v>138</v>
      </c>
      <c r="B143" s="415"/>
      <c r="C143" s="416"/>
      <c r="D143" s="75"/>
      <c r="E143" s="75"/>
      <c r="F143" s="75"/>
      <c r="G143" s="75"/>
      <c r="H143" s="75"/>
      <c r="I143" s="75"/>
      <c r="J143" s="75"/>
      <c r="K143" s="75"/>
      <c r="L143" s="75"/>
      <c r="M143" s="414"/>
      <c r="N143" s="414"/>
      <c r="O143">
        <f t="shared" si="13"/>
        <v>0</v>
      </c>
      <c r="P143">
        <f t="shared" si="14"/>
        <v>0</v>
      </c>
      <c r="Q143">
        <f t="shared" si="15"/>
        <v>0</v>
      </c>
      <c r="R143">
        <f t="shared" si="16"/>
        <v>0</v>
      </c>
      <c r="S143">
        <f t="shared" si="17"/>
        <v>0</v>
      </c>
    </row>
    <row r="144" spans="1:19" ht="27.95" customHeight="1">
      <c r="A144" s="95">
        <v>139</v>
      </c>
      <c r="B144" s="415"/>
      <c r="C144" s="416"/>
      <c r="D144" s="75"/>
      <c r="E144" s="75"/>
      <c r="F144" s="75"/>
      <c r="G144" s="75"/>
      <c r="H144" s="75"/>
      <c r="I144" s="75"/>
      <c r="J144" s="75"/>
      <c r="K144" s="75"/>
      <c r="L144" s="75"/>
      <c r="M144" s="414"/>
      <c r="N144" s="414"/>
      <c r="O144">
        <f t="shared" si="13"/>
        <v>0</v>
      </c>
      <c r="P144">
        <f t="shared" si="14"/>
        <v>0</v>
      </c>
      <c r="Q144">
        <f t="shared" si="15"/>
        <v>0</v>
      </c>
      <c r="R144">
        <f t="shared" si="16"/>
        <v>0</v>
      </c>
      <c r="S144">
        <f t="shared" si="17"/>
        <v>0</v>
      </c>
    </row>
    <row r="145" spans="1:19" ht="27.95" customHeight="1">
      <c r="A145" s="95">
        <v>140</v>
      </c>
      <c r="B145" s="415"/>
      <c r="C145" s="416"/>
      <c r="D145" s="75"/>
      <c r="E145" s="75"/>
      <c r="F145" s="75"/>
      <c r="G145" s="75"/>
      <c r="H145" s="75"/>
      <c r="I145" s="75"/>
      <c r="J145" s="75"/>
      <c r="K145" s="75"/>
      <c r="L145" s="75"/>
      <c r="M145" s="414"/>
      <c r="N145" s="414"/>
      <c r="O145">
        <f t="shared" si="13"/>
        <v>0</v>
      </c>
      <c r="P145">
        <f t="shared" si="14"/>
        <v>0</v>
      </c>
      <c r="Q145">
        <f t="shared" si="15"/>
        <v>0</v>
      </c>
      <c r="R145">
        <f t="shared" si="16"/>
        <v>0</v>
      </c>
      <c r="S145">
        <f t="shared" si="17"/>
        <v>0</v>
      </c>
    </row>
    <row r="146" spans="1:19" ht="27.95" customHeight="1">
      <c r="A146" s="95">
        <v>141</v>
      </c>
      <c r="B146" s="415"/>
      <c r="C146" s="416"/>
      <c r="D146" s="75"/>
      <c r="E146" s="75"/>
      <c r="F146" s="75"/>
      <c r="G146" s="75"/>
      <c r="H146" s="75"/>
      <c r="I146" s="75"/>
      <c r="J146" s="75"/>
      <c r="K146" s="75"/>
      <c r="L146" s="75"/>
      <c r="M146" s="414"/>
      <c r="N146" s="414"/>
      <c r="O146">
        <f t="shared" si="13"/>
        <v>0</v>
      </c>
      <c r="P146">
        <f t="shared" si="14"/>
        <v>0</v>
      </c>
      <c r="Q146">
        <f t="shared" si="15"/>
        <v>0</v>
      </c>
      <c r="R146">
        <f t="shared" si="16"/>
        <v>0</v>
      </c>
      <c r="S146">
        <f t="shared" si="17"/>
        <v>0</v>
      </c>
    </row>
    <row r="147" spans="1:19" ht="27.95" customHeight="1">
      <c r="A147" s="95">
        <v>142</v>
      </c>
      <c r="B147" s="415"/>
      <c r="C147" s="416"/>
      <c r="D147" s="75"/>
      <c r="E147" s="75"/>
      <c r="F147" s="75"/>
      <c r="G147" s="75"/>
      <c r="H147" s="75"/>
      <c r="I147" s="75"/>
      <c r="J147" s="75"/>
      <c r="K147" s="75"/>
      <c r="L147" s="75"/>
      <c r="M147" s="414"/>
      <c r="N147" s="414"/>
      <c r="O147">
        <f t="shared" si="13"/>
        <v>0</v>
      </c>
      <c r="P147">
        <f t="shared" si="14"/>
        <v>0</v>
      </c>
      <c r="Q147">
        <f t="shared" si="15"/>
        <v>0</v>
      </c>
      <c r="R147">
        <f t="shared" si="16"/>
        <v>0</v>
      </c>
      <c r="S147">
        <f t="shared" si="17"/>
        <v>0</v>
      </c>
    </row>
    <row r="148" spans="1:19" ht="27.95" customHeight="1">
      <c r="A148" s="95">
        <v>143</v>
      </c>
      <c r="B148" s="415"/>
      <c r="C148" s="416"/>
      <c r="D148" s="75"/>
      <c r="E148" s="75"/>
      <c r="F148" s="75"/>
      <c r="G148" s="75"/>
      <c r="H148" s="75"/>
      <c r="I148" s="75"/>
      <c r="J148" s="75"/>
      <c r="K148" s="75"/>
      <c r="L148" s="75"/>
      <c r="M148" s="414"/>
      <c r="N148" s="414"/>
      <c r="O148">
        <f t="shared" si="13"/>
        <v>0</v>
      </c>
      <c r="P148">
        <f t="shared" si="14"/>
        <v>0</v>
      </c>
      <c r="Q148">
        <f t="shared" si="15"/>
        <v>0</v>
      </c>
      <c r="R148">
        <f t="shared" si="16"/>
        <v>0</v>
      </c>
      <c r="S148">
        <f t="shared" si="17"/>
        <v>0</v>
      </c>
    </row>
    <row r="149" spans="1:19" ht="27.95" customHeight="1">
      <c r="A149" s="95">
        <v>144</v>
      </c>
      <c r="B149" s="415"/>
      <c r="C149" s="416"/>
      <c r="D149" s="75"/>
      <c r="E149" s="75"/>
      <c r="F149" s="75"/>
      <c r="G149" s="75"/>
      <c r="H149" s="75"/>
      <c r="I149" s="75"/>
      <c r="J149" s="75"/>
      <c r="K149" s="75"/>
      <c r="L149" s="75"/>
      <c r="M149" s="414"/>
      <c r="N149" s="414"/>
      <c r="O149">
        <f t="shared" si="13"/>
        <v>0</v>
      </c>
      <c r="P149">
        <f t="shared" si="14"/>
        <v>0</v>
      </c>
      <c r="Q149">
        <f t="shared" si="15"/>
        <v>0</v>
      </c>
      <c r="R149">
        <f t="shared" si="16"/>
        <v>0</v>
      </c>
      <c r="S149">
        <f t="shared" si="17"/>
        <v>0</v>
      </c>
    </row>
    <row r="150" spans="1:19" ht="27.95" customHeight="1">
      <c r="A150" s="95">
        <v>145</v>
      </c>
      <c r="B150" s="415"/>
      <c r="C150" s="416"/>
      <c r="D150" s="75"/>
      <c r="E150" s="75"/>
      <c r="F150" s="75"/>
      <c r="G150" s="75"/>
      <c r="H150" s="75"/>
      <c r="I150" s="75"/>
      <c r="J150" s="75"/>
      <c r="K150" s="75"/>
      <c r="L150" s="75"/>
      <c r="M150" s="414"/>
      <c r="N150" s="414"/>
      <c r="O150">
        <f t="shared" si="13"/>
        <v>0</v>
      </c>
      <c r="P150">
        <f t="shared" si="14"/>
        <v>0</v>
      </c>
      <c r="Q150">
        <f t="shared" si="15"/>
        <v>0</v>
      </c>
      <c r="R150">
        <f t="shared" si="16"/>
        <v>0</v>
      </c>
      <c r="S150">
        <f t="shared" si="17"/>
        <v>0</v>
      </c>
    </row>
    <row r="151" spans="1:19" ht="27.95" customHeight="1">
      <c r="A151" s="95">
        <v>146</v>
      </c>
      <c r="B151" s="415"/>
      <c r="C151" s="416"/>
      <c r="D151" s="75"/>
      <c r="E151" s="75"/>
      <c r="F151" s="75"/>
      <c r="G151" s="75"/>
      <c r="H151" s="75"/>
      <c r="I151" s="75"/>
      <c r="J151" s="75"/>
      <c r="K151" s="75"/>
      <c r="L151" s="75"/>
      <c r="M151" s="414"/>
      <c r="N151" s="414"/>
      <c r="O151">
        <f t="shared" si="13"/>
        <v>0</v>
      </c>
      <c r="P151">
        <f t="shared" si="14"/>
        <v>0</v>
      </c>
      <c r="Q151">
        <f t="shared" si="15"/>
        <v>0</v>
      </c>
      <c r="R151">
        <f t="shared" si="16"/>
        <v>0</v>
      </c>
      <c r="S151">
        <f t="shared" si="17"/>
        <v>0</v>
      </c>
    </row>
    <row r="152" spans="1:19" ht="27.95" customHeight="1">
      <c r="A152" s="95">
        <v>147</v>
      </c>
      <c r="B152" s="415"/>
      <c r="C152" s="416"/>
      <c r="D152" s="75"/>
      <c r="E152" s="75"/>
      <c r="F152" s="75"/>
      <c r="G152" s="75"/>
      <c r="H152" s="75"/>
      <c r="I152" s="75"/>
      <c r="J152" s="75"/>
      <c r="K152" s="75"/>
      <c r="L152" s="75"/>
      <c r="M152" s="414"/>
      <c r="N152" s="414"/>
      <c r="O152">
        <f t="shared" si="13"/>
        <v>0</v>
      </c>
      <c r="P152">
        <f t="shared" si="14"/>
        <v>0</v>
      </c>
      <c r="Q152">
        <f t="shared" si="15"/>
        <v>0</v>
      </c>
      <c r="R152">
        <f t="shared" si="16"/>
        <v>0</v>
      </c>
      <c r="S152">
        <f t="shared" si="17"/>
        <v>0</v>
      </c>
    </row>
    <row r="153" spans="1:19" ht="27.95" customHeight="1">
      <c r="A153" s="95">
        <v>148</v>
      </c>
      <c r="B153" s="415"/>
      <c r="C153" s="416"/>
      <c r="D153" s="75"/>
      <c r="E153" s="75"/>
      <c r="F153" s="75"/>
      <c r="G153" s="75"/>
      <c r="H153" s="75"/>
      <c r="I153" s="75"/>
      <c r="J153" s="75"/>
      <c r="K153" s="75"/>
      <c r="L153" s="75"/>
      <c r="M153" s="414"/>
      <c r="N153" s="414"/>
      <c r="O153">
        <f t="shared" si="13"/>
        <v>0</v>
      </c>
      <c r="P153">
        <f t="shared" si="14"/>
        <v>0</v>
      </c>
      <c r="Q153">
        <f t="shared" si="15"/>
        <v>0</v>
      </c>
      <c r="R153">
        <f t="shared" si="16"/>
        <v>0</v>
      </c>
      <c r="S153">
        <f t="shared" si="17"/>
        <v>0</v>
      </c>
    </row>
    <row r="154" spans="1:19" ht="27.95" customHeight="1">
      <c r="A154" s="95">
        <v>149</v>
      </c>
      <c r="B154" s="415"/>
      <c r="C154" s="416"/>
      <c r="D154" s="75"/>
      <c r="E154" s="75"/>
      <c r="F154" s="75"/>
      <c r="G154" s="75"/>
      <c r="H154" s="75"/>
      <c r="I154" s="75"/>
      <c r="J154" s="75"/>
      <c r="K154" s="75"/>
      <c r="L154" s="75"/>
      <c r="M154" s="414"/>
      <c r="N154" s="414"/>
      <c r="O154">
        <f t="shared" si="13"/>
        <v>0</v>
      </c>
      <c r="P154">
        <f t="shared" si="14"/>
        <v>0</v>
      </c>
      <c r="Q154">
        <f t="shared" si="15"/>
        <v>0</v>
      </c>
      <c r="R154">
        <f t="shared" si="16"/>
        <v>0</v>
      </c>
      <c r="S154">
        <f t="shared" si="17"/>
        <v>0</v>
      </c>
    </row>
    <row r="155" spans="1:19" ht="27.95" customHeight="1">
      <c r="A155" s="95">
        <v>150</v>
      </c>
      <c r="B155" s="415"/>
      <c r="C155" s="416"/>
      <c r="D155" s="75"/>
      <c r="E155" s="75"/>
      <c r="F155" s="75"/>
      <c r="G155" s="75"/>
      <c r="H155" s="75"/>
      <c r="I155" s="75"/>
      <c r="J155" s="75"/>
      <c r="K155" s="75"/>
      <c r="L155" s="75"/>
      <c r="M155" s="414"/>
      <c r="N155" s="414"/>
      <c r="O155">
        <f t="shared" si="13"/>
        <v>0</v>
      </c>
      <c r="P155">
        <f t="shared" si="14"/>
        <v>0</v>
      </c>
      <c r="Q155">
        <f t="shared" si="15"/>
        <v>0</v>
      </c>
      <c r="R155">
        <f t="shared" si="16"/>
        <v>0</v>
      </c>
      <c r="S155">
        <f t="shared" si="17"/>
        <v>0</v>
      </c>
    </row>
    <row r="156" spans="1:19" ht="27.95" customHeight="1">
      <c r="A156" s="95">
        <v>151</v>
      </c>
      <c r="B156" s="415"/>
      <c r="C156" s="416"/>
      <c r="D156" s="75"/>
      <c r="E156" s="75"/>
      <c r="F156" s="75"/>
      <c r="G156" s="75"/>
      <c r="H156" s="75"/>
      <c r="I156" s="75"/>
      <c r="J156" s="75"/>
      <c r="K156" s="75"/>
      <c r="L156" s="75"/>
      <c r="M156" s="414"/>
      <c r="N156" s="414"/>
      <c r="O156">
        <f t="shared" si="13"/>
        <v>0</v>
      </c>
      <c r="P156">
        <f t="shared" si="14"/>
        <v>0</v>
      </c>
      <c r="Q156">
        <f t="shared" si="15"/>
        <v>0</v>
      </c>
      <c r="R156">
        <f t="shared" si="16"/>
        <v>0</v>
      </c>
      <c r="S156">
        <f t="shared" si="17"/>
        <v>0</v>
      </c>
    </row>
    <row r="157" spans="1:19" ht="27.95" customHeight="1">
      <c r="A157" s="95">
        <v>152</v>
      </c>
      <c r="B157" s="415"/>
      <c r="C157" s="416"/>
      <c r="D157" s="75"/>
      <c r="E157" s="75"/>
      <c r="F157" s="75"/>
      <c r="G157" s="75"/>
      <c r="H157" s="75"/>
      <c r="I157" s="75"/>
      <c r="J157" s="75"/>
      <c r="K157" s="75"/>
      <c r="L157" s="75"/>
      <c r="M157" s="414"/>
      <c r="N157" s="414"/>
      <c r="O157">
        <f t="shared" si="13"/>
        <v>0</v>
      </c>
      <c r="P157">
        <f t="shared" si="14"/>
        <v>0</v>
      </c>
      <c r="Q157">
        <f t="shared" si="15"/>
        <v>0</v>
      </c>
      <c r="R157">
        <f t="shared" si="16"/>
        <v>0</v>
      </c>
      <c r="S157">
        <f t="shared" si="17"/>
        <v>0</v>
      </c>
    </row>
    <row r="158" spans="1:19" ht="27.95" customHeight="1">
      <c r="A158" s="95">
        <v>153</v>
      </c>
      <c r="B158" s="415"/>
      <c r="C158" s="416"/>
      <c r="D158" s="75"/>
      <c r="E158" s="75"/>
      <c r="F158" s="75"/>
      <c r="G158" s="75"/>
      <c r="H158" s="75"/>
      <c r="I158" s="75"/>
      <c r="J158" s="75"/>
      <c r="K158" s="75"/>
      <c r="L158" s="75"/>
      <c r="M158" s="414"/>
      <c r="N158" s="414"/>
      <c r="O158">
        <f t="shared" si="13"/>
        <v>0</v>
      </c>
      <c r="P158">
        <f t="shared" si="14"/>
        <v>0</v>
      </c>
      <c r="Q158">
        <f t="shared" si="15"/>
        <v>0</v>
      </c>
      <c r="R158">
        <f t="shared" si="16"/>
        <v>0</v>
      </c>
      <c r="S158">
        <f t="shared" si="17"/>
        <v>0</v>
      </c>
    </row>
    <row r="159" spans="1:19" ht="27.95" customHeight="1">
      <c r="A159" s="95">
        <v>154</v>
      </c>
      <c r="B159" s="415"/>
      <c r="C159" s="416"/>
      <c r="D159" s="75"/>
      <c r="E159" s="75"/>
      <c r="F159" s="75"/>
      <c r="G159" s="75"/>
      <c r="H159" s="75"/>
      <c r="I159" s="75"/>
      <c r="J159" s="75"/>
      <c r="K159" s="75"/>
      <c r="L159" s="75"/>
      <c r="M159" s="414"/>
      <c r="N159" s="414"/>
      <c r="O159">
        <f t="shared" si="13"/>
        <v>0</v>
      </c>
      <c r="P159">
        <f t="shared" si="14"/>
        <v>0</v>
      </c>
      <c r="Q159">
        <f t="shared" si="15"/>
        <v>0</v>
      </c>
      <c r="R159">
        <f t="shared" si="16"/>
        <v>0</v>
      </c>
      <c r="S159">
        <f t="shared" si="17"/>
        <v>0</v>
      </c>
    </row>
    <row r="160" spans="1:19" ht="27.95" customHeight="1">
      <c r="A160" s="95">
        <v>155</v>
      </c>
      <c r="B160" s="415"/>
      <c r="C160" s="416"/>
      <c r="D160" s="75"/>
      <c r="E160" s="75"/>
      <c r="F160" s="75"/>
      <c r="G160" s="75"/>
      <c r="H160" s="75"/>
      <c r="I160" s="75"/>
      <c r="J160" s="75"/>
      <c r="K160" s="75"/>
      <c r="L160" s="75"/>
      <c r="M160" s="414"/>
      <c r="N160" s="414"/>
      <c r="O160">
        <f t="shared" si="13"/>
        <v>0</v>
      </c>
      <c r="P160">
        <f t="shared" si="14"/>
        <v>0</v>
      </c>
      <c r="Q160">
        <f t="shared" si="15"/>
        <v>0</v>
      </c>
      <c r="R160">
        <f t="shared" si="16"/>
        <v>0</v>
      </c>
      <c r="S160">
        <f t="shared" si="17"/>
        <v>0</v>
      </c>
    </row>
    <row r="161" spans="1:19" ht="27.95" customHeight="1">
      <c r="A161" s="95">
        <v>156</v>
      </c>
      <c r="B161" s="415"/>
      <c r="C161" s="416"/>
      <c r="D161" s="75"/>
      <c r="E161" s="75"/>
      <c r="F161" s="75"/>
      <c r="G161" s="75"/>
      <c r="H161" s="75"/>
      <c r="I161" s="75"/>
      <c r="J161" s="75"/>
      <c r="K161" s="75"/>
      <c r="L161" s="75"/>
      <c r="M161" s="414"/>
      <c r="N161" s="414"/>
      <c r="O161">
        <f t="shared" si="13"/>
        <v>0</v>
      </c>
      <c r="P161">
        <f t="shared" si="14"/>
        <v>0</v>
      </c>
      <c r="Q161">
        <f t="shared" si="15"/>
        <v>0</v>
      </c>
      <c r="R161">
        <f t="shared" si="16"/>
        <v>0</v>
      </c>
      <c r="S161">
        <f t="shared" si="17"/>
        <v>0</v>
      </c>
    </row>
    <row r="162" spans="1:19" ht="27.95" customHeight="1">
      <c r="A162" s="95">
        <v>157</v>
      </c>
      <c r="B162" s="415"/>
      <c r="C162" s="416"/>
      <c r="D162" s="75"/>
      <c r="E162" s="75"/>
      <c r="F162" s="75"/>
      <c r="G162" s="75"/>
      <c r="H162" s="75"/>
      <c r="I162" s="75"/>
      <c r="J162" s="75"/>
      <c r="K162" s="75"/>
      <c r="L162" s="75"/>
      <c r="M162" s="414"/>
      <c r="N162" s="414"/>
      <c r="O162">
        <f t="shared" si="13"/>
        <v>0</v>
      </c>
      <c r="P162">
        <f t="shared" si="14"/>
        <v>0</v>
      </c>
      <c r="Q162">
        <f t="shared" si="15"/>
        <v>0</v>
      </c>
      <c r="R162">
        <f t="shared" si="16"/>
        <v>0</v>
      </c>
      <c r="S162">
        <f t="shared" si="17"/>
        <v>0</v>
      </c>
    </row>
    <row r="163" spans="1:19" ht="27.95" customHeight="1">
      <c r="A163" s="95">
        <v>158</v>
      </c>
      <c r="B163" s="415"/>
      <c r="C163" s="416"/>
      <c r="D163" s="75"/>
      <c r="E163" s="75"/>
      <c r="F163" s="75"/>
      <c r="G163" s="75"/>
      <c r="H163" s="75"/>
      <c r="I163" s="75"/>
      <c r="J163" s="75"/>
      <c r="K163" s="75"/>
      <c r="L163" s="75"/>
      <c r="M163" s="414"/>
      <c r="N163" s="414"/>
      <c r="O163">
        <f t="shared" si="13"/>
        <v>0</v>
      </c>
      <c r="P163">
        <f t="shared" si="14"/>
        <v>0</v>
      </c>
      <c r="Q163">
        <f t="shared" si="15"/>
        <v>0</v>
      </c>
      <c r="R163">
        <f t="shared" si="16"/>
        <v>0</v>
      </c>
      <c r="S163">
        <f t="shared" si="17"/>
        <v>0</v>
      </c>
    </row>
    <row r="164" spans="1:19" ht="27.95" customHeight="1">
      <c r="A164" s="95">
        <v>159</v>
      </c>
      <c r="B164" s="415"/>
      <c r="C164" s="416"/>
      <c r="D164" s="75"/>
      <c r="E164" s="75"/>
      <c r="F164" s="75"/>
      <c r="G164" s="75"/>
      <c r="H164" s="75"/>
      <c r="I164" s="75"/>
      <c r="J164" s="75"/>
      <c r="K164" s="75"/>
      <c r="L164" s="75"/>
      <c r="M164" s="414"/>
      <c r="N164" s="414"/>
      <c r="O164">
        <f t="shared" si="13"/>
        <v>0</v>
      </c>
      <c r="P164">
        <f t="shared" si="14"/>
        <v>0</v>
      </c>
      <c r="Q164">
        <f t="shared" si="15"/>
        <v>0</v>
      </c>
      <c r="R164">
        <f t="shared" si="16"/>
        <v>0</v>
      </c>
      <c r="S164">
        <f t="shared" si="17"/>
        <v>0</v>
      </c>
    </row>
    <row r="165" spans="1:19" ht="27.95" customHeight="1">
      <c r="A165" s="95">
        <v>160</v>
      </c>
      <c r="B165" s="415"/>
      <c r="C165" s="416"/>
      <c r="D165" s="75"/>
      <c r="E165" s="75"/>
      <c r="F165" s="75"/>
      <c r="G165" s="75"/>
      <c r="H165" s="75"/>
      <c r="I165" s="75"/>
      <c r="J165" s="75"/>
      <c r="K165" s="75"/>
      <c r="L165" s="75"/>
      <c r="M165" s="414"/>
      <c r="N165" s="414"/>
      <c r="O165">
        <f t="shared" si="13"/>
        <v>0</v>
      </c>
      <c r="P165">
        <f t="shared" si="14"/>
        <v>0</v>
      </c>
      <c r="Q165">
        <f t="shared" si="15"/>
        <v>0</v>
      </c>
      <c r="R165">
        <f t="shared" si="16"/>
        <v>0</v>
      </c>
      <c r="S165">
        <f t="shared" si="17"/>
        <v>0</v>
      </c>
    </row>
    <row r="166" spans="1:19" ht="27.95" customHeight="1">
      <c r="A166" s="95">
        <v>161</v>
      </c>
      <c r="B166" s="415"/>
      <c r="C166" s="416"/>
      <c r="D166" s="75"/>
      <c r="E166" s="75"/>
      <c r="F166" s="75"/>
      <c r="G166" s="75"/>
      <c r="H166" s="75"/>
      <c r="I166" s="75"/>
      <c r="J166" s="75"/>
      <c r="K166" s="75"/>
      <c r="L166" s="75"/>
      <c r="M166" s="414"/>
      <c r="N166" s="414"/>
      <c r="O166">
        <f t="shared" si="13"/>
        <v>0</v>
      </c>
      <c r="P166">
        <f t="shared" si="14"/>
        <v>0</v>
      </c>
      <c r="Q166">
        <f t="shared" si="15"/>
        <v>0</v>
      </c>
      <c r="R166">
        <f t="shared" si="16"/>
        <v>0</v>
      </c>
      <c r="S166">
        <f t="shared" si="17"/>
        <v>0</v>
      </c>
    </row>
    <row r="167" spans="1:19" ht="27.95" customHeight="1">
      <c r="A167" s="95">
        <v>162</v>
      </c>
      <c r="B167" s="415"/>
      <c r="C167" s="416"/>
      <c r="D167" s="75"/>
      <c r="E167" s="75"/>
      <c r="F167" s="75"/>
      <c r="G167" s="75"/>
      <c r="H167" s="75"/>
      <c r="I167" s="75"/>
      <c r="J167" s="75"/>
      <c r="K167" s="75"/>
      <c r="L167" s="75"/>
      <c r="M167" s="414"/>
      <c r="N167" s="414"/>
      <c r="O167">
        <f t="shared" si="13"/>
        <v>0</v>
      </c>
      <c r="P167">
        <f t="shared" si="14"/>
        <v>0</v>
      </c>
      <c r="Q167">
        <f t="shared" si="15"/>
        <v>0</v>
      </c>
      <c r="R167">
        <f t="shared" si="16"/>
        <v>0</v>
      </c>
      <c r="S167">
        <f t="shared" si="17"/>
        <v>0</v>
      </c>
    </row>
    <row r="168" spans="1:19" ht="27.95" customHeight="1">
      <c r="A168" s="95">
        <v>163</v>
      </c>
      <c r="B168" s="415"/>
      <c r="C168" s="416"/>
      <c r="D168" s="75"/>
      <c r="E168" s="75"/>
      <c r="F168" s="75"/>
      <c r="G168" s="75"/>
      <c r="H168" s="75"/>
      <c r="I168" s="75"/>
      <c r="J168" s="75"/>
      <c r="K168" s="75"/>
      <c r="L168" s="75"/>
      <c r="M168" s="414"/>
      <c r="N168" s="414"/>
      <c r="O168">
        <f t="shared" si="13"/>
        <v>0</v>
      </c>
      <c r="P168">
        <f t="shared" si="14"/>
        <v>0</v>
      </c>
      <c r="Q168">
        <f t="shared" si="15"/>
        <v>0</v>
      </c>
      <c r="R168">
        <f t="shared" si="16"/>
        <v>0</v>
      </c>
      <c r="S168">
        <f t="shared" si="17"/>
        <v>0</v>
      </c>
    </row>
    <row r="169" spans="1:19" ht="27.95" customHeight="1">
      <c r="A169" s="95">
        <v>164</v>
      </c>
      <c r="B169" s="415"/>
      <c r="C169" s="416"/>
      <c r="D169" s="75"/>
      <c r="E169" s="75"/>
      <c r="F169" s="75"/>
      <c r="G169" s="75"/>
      <c r="H169" s="75"/>
      <c r="I169" s="75"/>
      <c r="J169" s="75"/>
      <c r="K169" s="75"/>
      <c r="L169" s="75"/>
      <c r="M169" s="414"/>
      <c r="N169" s="414"/>
      <c r="O169">
        <f t="shared" si="13"/>
        <v>0</v>
      </c>
      <c r="P169">
        <f t="shared" si="14"/>
        <v>0</v>
      </c>
      <c r="Q169">
        <f t="shared" si="15"/>
        <v>0</v>
      </c>
      <c r="R169">
        <f t="shared" si="16"/>
        <v>0</v>
      </c>
      <c r="S169">
        <f t="shared" si="17"/>
        <v>0</v>
      </c>
    </row>
    <row r="170" spans="1:19" ht="27.95" customHeight="1">
      <c r="A170" s="95">
        <v>165</v>
      </c>
      <c r="B170" s="415"/>
      <c r="C170" s="416"/>
      <c r="D170" s="75"/>
      <c r="E170" s="75"/>
      <c r="F170" s="75"/>
      <c r="G170" s="75"/>
      <c r="H170" s="75"/>
      <c r="I170" s="75"/>
      <c r="J170" s="75"/>
      <c r="K170" s="75"/>
      <c r="L170" s="75"/>
      <c r="M170" s="414"/>
      <c r="N170" s="414"/>
      <c r="O170">
        <f t="shared" si="13"/>
        <v>0</v>
      </c>
      <c r="P170">
        <f t="shared" si="14"/>
        <v>0</v>
      </c>
      <c r="Q170">
        <f t="shared" si="15"/>
        <v>0</v>
      </c>
      <c r="R170">
        <f t="shared" si="16"/>
        <v>0</v>
      </c>
      <c r="S170">
        <f t="shared" si="17"/>
        <v>0</v>
      </c>
    </row>
    <row r="171" spans="1:19" ht="27.95" customHeight="1">
      <c r="A171" s="95">
        <v>166</v>
      </c>
      <c r="B171" s="415"/>
      <c r="C171" s="416"/>
      <c r="D171" s="75"/>
      <c r="E171" s="75"/>
      <c r="F171" s="75"/>
      <c r="G171" s="75"/>
      <c r="H171" s="75"/>
      <c r="I171" s="75"/>
      <c r="J171" s="75"/>
      <c r="K171" s="75"/>
      <c r="L171" s="75"/>
      <c r="M171" s="414"/>
      <c r="N171" s="414"/>
      <c r="O171">
        <f t="shared" si="13"/>
        <v>0</v>
      </c>
      <c r="P171">
        <f t="shared" si="14"/>
        <v>0</v>
      </c>
      <c r="Q171">
        <f t="shared" si="15"/>
        <v>0</v>
      </c>
      <c r="R171">
        <f t="shared" si="16"/>
        <v>0</v>
      </c>
      <c r="S171">
        <f t="shared" si="17"/>
        <v>0</v>
      </c>
    </row>
    <row r="172" spans="1:19" ht="27.95" customHeight="1">
      <c r="A172" s="95">
        <v>167</v>
      </c>
      <c r="B172" s="415"/>
      <c r="C172" s="416"/>
      <c r="D172" s="75"/>
      <c r="E172" s="75"/>
      <c r="F172" s="75"/>
      <c r="G172" s="75"/>
      <c r="H172" s="75"/>
      <c r="I172" s="75"/>
      <c r="J172" s="75"/>
      <c r="K172" s="75"/>
      <c r="L172" s="75"/>
      <c r="M172" s="414"/>
      <c r="N172" s="414"/>
      <c r="O172">
        <f t="shared" si="13"/>
        <v>0</v>
      </c>
      <c r="P172">
        <f t="shared" si="14"/>
        <v>0</v>
      </c>
      <c r="Q172">
        <f t="shared" si="15"/>
        <v>0</v>
      </c>
      <c r="R172">
        <f t="shared" si="16"/>
        <v>0</v>
      </c>
      <c r="S172">
        <f t="shared" si="17"/>
        <v>0</v>
      </c>
    </row>
    <row r="173" spans="1:19" ht="27.95" customHeight="1">
      <c r="A173" s="95">
        <v>168</v>
      </c>
      <c r="B173" s="415"/>
      <c r="C173" s="416"/>
      <c r="D173" s="75"/>
      <c r="E173" s="75"/>
      <c r="F173" s="75"/>
      <c r="G173" s="75"/>
      <c r="H173" s="75"/>
      <c r="I173" s="75"/>
      <c r="J173" s="75"/>
      <c r="K173" s="75"/>
      <c r="L173" s="75"/>
      <c r="M173" s="414"/>
      <c r="N173" s="414"/>
      <c r="O173">
        <f t="shared" si="13"/>
        <v>0</v>
      </c>
      <c r="P173">
        <f t="shared" si="14"/>
        <v>0</v>
      </c>
      <c r="Q173">
        <f t="shared" si="15"/>
        <v>0</v>
      </c>
      <c r="R173">
        <f t="shared" si="16"/>
        <v>0</v>
      </c>
      <c r="S173">
        <f t="shared" si="17"/>
        <v>0</v>
      </c>
    </row>
    <row r="174" spans="1:19" ht="27.95" customHeight="1">
      <c r="A174" s="95">
        <v>169</v>
      </c>
      <c r="B174" s="415"/>
      <c r="C174" s="416"/>
      <c r="D174" s="75"/>
      <c r="E174" s="75"/>
      <c r="F174" s="75"/>
      <c r="G174" s="75"/>
      <c r="H174" s="75"/>
      <c r="I174" s="75"/>
      <c r="J174" s="75"/>
      <c r="K174" s="75"/>
      <c r="L174" s="75"/>
      <c r="M174" s="414"/>
      <c r="N174" s="414"/>
      <c r="O174">
        <f t="shared" si="13"/>
        <v>0</v>
      </c>
      <c r="P174">
        <f t="shared" si="14"/>
        <v>0</v>
      </c>
      <c r="Q174">
        <f t="shared" si="15"/>
        <v>0</v>
      </c>
      <c r="R174">
        <f t="shared" si="16"/>
        <v>0</v>
      </c>
      <c r="S174">
        <f t="shared" si="17"/>
        <v>0</v>
      </c>
    </row>
    <row r="175" spans="1:19" ht="27.95" customHeight="1">
      <c r="A175" s="95">
        <v>170</v>
      </c>
      <c r="B175" s="415"/>
      <c r="C175" s="416"/>
      <c r="D175" s="75"/>
      <c r="E175" s="75"/>
      <c r="F175" s="75"/>
      <c r="G175" s="75"/>
      <c r="H175" s="75"/>
      <c r="I175" s="75"/>
      <c r="J175" s="75"/>
      <c r="K175" s="75"/>
      <c r="L175" s="75"/>
      <c r="M175" s="414"/>
      <c r="N175" s="414"/>
      <c r="O175">
        <f t="shared" si="13"/>
        <v>0</v>
      </c>
      <c r="P175">
        <f t="shared" si="14"/>
        <v>0</v>
      </c>
      <c r="Q175">
        <f t="shared" si="15"/>
        <v>0</v>
      </c>
      <c r="R175">
        <f t="shared" si="16"/>
        <v>0</v>
      </c>
      <c r="S175">
        <f t="shared" si="17"/>
        <v>0</v>
      </c>
    </row>
    <row r="176" spans="1:19" ht="27.95" customHeight="1">
      <c r="A176" s="95">
        <v>171</v>
      </c>
      <c r="B176" s="415"/>
      <c r="C176" s="416"/>
      <c r="D176" s="75"/>
      <c r="E176" s="75"/>
      <c r="F176" s="75"/>
      <c r="G176" s="75"/>
      <c r="H176" s="75"/>
      <c r="I176" s="75"/>
      <c r="J176" s="75"/>
      <c r="K176" s="75"/>
      <c r="L176" s="75"/>
      <c r="M176" s="414"/>
      <c r="N176" s="414"/>
      <c r="O176">
        <f t="shared" si="13"/>
        <v>0</v>
      </c>
      <c r="P176">
        <f t="shared" si="14"/>
        <v>0</v>
      </c>
      <c r="Q176">
        <f t="shared" si="15"/>
        <v>0</v>
      </c>
      <c r="R176">
        <f t="shared" si="16"/>
        <v>0</v>
      </c>
      <c r="S176">
        <f t="shared" si="17"/>
        <v>0</v>
      </c>
    </row>
    <row r="177" spans="1:19" ht="27.95" customHeight="1">
      <c r="A177" s="95">
        <v>172</v>
      </c>
      <c r="B177" s="415"/>
      <c r="C177" s="416"/>
      <c r="D177" s="75"/>
      <c r="E177" s="75"/>
      <c r="F177" s="75"/>
      <c r="G177" s="75"/>
      <c r="H177" s="75"/>
      <c r="I177" s="75"/>
      <c r="J177" s="75"/>
      <c r="K177" s="75"/>
      <c r="L177" s="75"/>
      <c r="M177" s="414"/>
      <c r="N177" s="414"/>
      <c r="O177">
        <f t="shared" si="13"/>
        <v>0</v>
      </c>
      <c r="P177">
        <f t="shared" si="14"/>
        <v>0</v>
      </c>
      <c r="Q177">
        <f t="shared" si="15"/>
        <v>0</v>
      </c>
      <c r="R177">
        <f t="shared" si="16"/>
        <v>0</v>
      </c>
      <c r="S177">
        <f t="shared" si="17"/>
        <v>0</v>
      </c>
    </row>
    <row r="178" spans="1:19" ht="27.95" customHeight="1">
      <c r="A178" s="95">
        <v>173</v>
      </c>
      <c r="B178" s="415"/>
      <c r="C178" s="416"/>
      <c r="D178" s="75"/>
      <c r="E178" s="75"/>
      <c r="F178" s="75"/>
      <c r="G178" s="75"/>
      <c r="H178" s="75"/>
      <c r="I178" s="75"/>
      <c r="J178" s="75"/>
      <c r="K178" s="75"/>
      <c r="L178" s="75"/>
      <c r="M178" s="414"/>
      <c r="N178" s="414"/>
      <c r="O178">
        <f t="shared" si="13"/>
        <v>0</v>
      </c>
      <c r="P178">
        <f t="shared" si="14"/>
        <v>0</v>
      </c>
      <c r="Q178">
        <f t="shared" si="15"/>
        <v>0</v>
      </c>
      <c r="R178">
        <f t="shared" si="16"/>
        <v>0</v>
      </c>
      <c r="S178">
        <f t="shared" si="17"/>
        <v>0</v>
      </c>
    </row>
    <row r="179" spans="1:19" ht="27.95" customHeight="1">
      <c r="A179" s="95">
        <v>174</v>
      </c>
      <c r="B179" s="415"/>
      <c r="C179" s="416"/>
      <c r="D179" s="75"/>
      <c r="E179" s="75"/>
      <c r="F179" s="75"/>
      <c r="G179" s="75"/>
      <c r="H179" s="75"/>
      <c r="I179" s="75"/>
      <c r="J179" s="75"/>
      <c r="K179" s="75"/>
      <c r="L179" s="75"/>
      <c r="M179" s="414"/>
      <c r="N179" s="414"/>
      <c r="O179">
        <f t="shared" si="13"/>
        <v>0</v>
      </c>
      <c r="P179">
        <f t="shared" si="14"/>
        <v>0</v>
      </c>
      <c r="Q179">
        <f t="shared" si="15"/>
        <v>0</v>
      </c>
      <c r="R179">
        <f t="shared" si="16"/>
        <v>0</v>
      </c>
      <c r="S179">
        <f t="shared" si="17"/>
        <v>0</v>
      </c>
    </row>
    <row r="180" spans="1:19" ht="27.95" customHeight="1">
      <c r="A180" s="95">
        <v>175</v>
      </c>
      <c r="B180" s="415"/>
      <c r="C180" s="416"/>
      <c r="D180" s="75"/>
      <c r="E180" s="75"/>
      <c r="F180" s="75"/>
      <c r="G180" s="75"/>
      <c r="H180" s="75"/>
      <c r="I180" s="75"/>
      <c r="J180" s="75"/>
      <c r="K180" s="75"/>
      <c r="L180" s="75"/>
      <c r="M180" s="414"/>
      <c r="N180" s="414"/>
      <c r="O180">
        <f t="shared" si="13"/>
        <v>0</v>
      </c>
      <c r="P180">
        <f t="shared" si="14"/>
        <v>0</v>
      </c>
      <c r="Q180">
        <f t="shared" si="15"/>
        <v>0</v>
      </c>
      <c r="R180">
        <f t="shared" si="16"/>
        <v>0</v>
      </c>
      <c r="S180">
        <f t="shared" si="17"/>
        <v>0</v>
      </c>
    </row>
    <row r="181" spans="1:19" ht="27.95" customHeight="1">
      <c r="A181" s="95">
        <v>176</v>
      </c>
      <c r="B181" s="415"/>
      <c r="C181" s="416"/>
      <c r="D181" s="75"/>
      <c r="E181" s="75"/>
      <c r="F181" s="75"/>
      <c r="G181" s="75"/>
      <c r="H181" s="75"/>
      <c r="I181" s="75"/>
      <c r="J181" s="75"/>
      <c r="K181" s="75"/>
      <c r="L181" s="75"/>
      <c r="M181" s="414"/>
      <c r="N181" s="414"/>
      <c r="O181">
        <f t="shared" si="13"/>
        <v>0</v>
      </c>
      <c r="P181">
        <f t="shared" si="14"/>
        <v>0</v>
      </c>
      <c r="Q181">
        <f t="shared" si="15"/>
        <v>0</v>
      </c>
      <c r="R181">
        <f t="shared" si="16"/>
        <v>0</v>
      </c>
      <c r="S181">
        <f t="shared" si="17"/>
        <v>0</v>
      </c>
    </row>
    <row r="182" spans="1:19" ht="27.95" customHeight="1">
      <c r="A182" s="95">
        <v>177</v>
      </c>
      <c r="B182" s="415"/>
      <c r="C182" s="416"/>
      <c r="D182" s="75"/>
      <c r="E182" s="75"/>
      <c r="F182" s="75"/>
      <c r="G182" s="75"/>
      <c r="H182" s="75"/>
      <c r="I182" s="75"/>
      <c r="J182" s="75"/>
      <c r="K182" s="75"/>
      <c r="L182" s="75"/>
      <c r="M182" s="414"/>
      <c r="N182" s="414"/>
      <c r="O182">
        <f t="shared" si="13"/>
        <v>0</v>
      </c>
      <c r="P182">
        <f t="shared" si="14"/>
        <v>0</v>
      </c>
      <c r="Q182">
        <f t="shared" si="15"/>
        <v>0</v>
      </c>
      <c r="R182">
        <f t="shared" si="16"/>
        <v>0</v>
      </c>
      <c r="S182">
        <f t="shared" si="17"/>
        <v>0</v>
      </c>
    </row>
    <row r="183" spans="1:19" ht="27.95" customHeight="1">
      <c r="A183" s="95">
        <v>178</v>
      </c>
      <c r="B183" s="415"/>
      <c r="C183" s="416"/>
      <c r="D183" s="75"/>
      <c r="E183" s="75"/>
      <c r="F183" s="75"/>
      <c r="G183" s="75"/>
      <c r="H183" s="75"/>
      <c r="I183" s="75"/>
      <c r="J183" s="75"/>
      <c r="K183" s="75"/>
      <c r="L183" s="75"/>
      <c r="M183" s="414"/>
      <c r="N183" s="414"/>
      <c r="O183">
        <f t="shared" si="13"/>
        <v>0</v>
      </c>
      <c r="P183">
        <f t="shared" si="14"/>
        <v>0</v>
      </c>
      <c r="Q183">
        <f t="shared" si="15"/>
        <v>0</v>
      </c>
      <c r="R183">
        <f t="shared" si="16"/>
        <v>0</v>
      </c>
      <c r="S183">
        <f t="shared" si="17"/>
        <v>0</v>
      </c>
    </row>
    <row r="184" spans="1:19" ht="27.95" customHeight="1">
      <c r="A184" s="95">
        <v>179</v>
      </c>
      <c r="B184" s="415"/>
      <c r="C184" s="416"/>
      <c r="D184" s="75"/>
      <c r="E184" s="75"/>
      <c r="F184" s="75"/>
      <c r="G184" s="75"/>
      <c r="H184" s="75"/>
      <c r="I184" s="75"/>
      <c r="J184" s="75"/>
      <c r="K184" s="75"/>
      <c r="L184" s="75"/>
      <c r="M184" s="414"/>
      <c r="N184" s="414"/>
      <c r="O184">
        <f t="shared" si="13"/>
        <v>0</v>
      </c>
      <c r="P184">
        <f t="shared" si="14"/>
        <v>0</v>
      </c>
      <c r="Q184">
        <f t="shared" si="15"/>
        <v>0</v>
      </c>
      <c r="R184">
        <f t="shared" si="16"/>
        <v>0</v>
      </c>
      <c r="S184">
        <f t="shared" si="17"/>
        <v>0</v>
      </c>
    </row>
    <row r="185" spans="1:19" ht="27.95" customHeight="1">
      <c r="A185" s="95">
        <v>180</v>
      </c>
      <c r="B185" s="415"/>
      <c r="C185" s="416"/>
      <c r="D185" s="75"/>
      <c r="E185" s="75"/>
      <c r="F185" s="75"/>
      <c r="G185" s="75"/>
      <c r="H185" s="75"/>
      <c r="I185" s="75"/>
      <c r="J185" s="75"/>
      <c r="K185" s="75"/>
      <c r="L185" s="75"/>
      <c r="M185" s="414"/>
      <c r="N185" s="414"/>
      <c r="O185">
        <f t="shared" si="13"/>
        <v>0</v>
      </c>
      <c r="P185">
        <f t="shared" si="14"/>
        <v>0</v>
      </c>
      <c r="Q185">
        <f t="shared" si="15"/>
        <v>0</v>
      </c>
      <c r="R185">
        <f t="shared" si="16"/>
        <v>0</v>
      </c>
      <c r="S185">
        <f t="shared" si="17"/>
        <v>0</v>
      </c>
    </row>
    <row r="186" spans="1:19" ht="27.95" customHeight="1">
      <c r="A186" s="95">
        <v>181</v>
      </c>
      <c r="B186" s="415"/>
      <c r="C186" s="416"/>
      <c r="D186" s="75"/>
      <c r="E186" s="75"/>
      <c r="F186" s="75"/>
      <c r="G186" s="75"/>
      <c r="H186" s="75"/>
      <c r="I186" s="75"/>
      <c r="J186" s="75"/>
      <c r="K186" s="75"/>
      <c r="L186" s="75"/>
      <c r="M186" s="414"/>
      <c r="N186" s="414"/>
      <c r="O186">
        <f t="shared" si="13"/>
        <v>0</v>
      </c>
      <c r="P186">
        <f t="shared" si="14"/>
        <v>0</v>
      </c>
      <c r="Q186">
        <f t="shared" si="15"/>
        <v>0</v>
      </c>
      <c r="R186">
        <f t="shared" si="16"/>
        <v>0</v>
      </c>
      <c r="S186">
        <f t="shared" si="17"/>
        <v>0</v>
      </c>
    </row>
    <row r="187" spans="1:19" ht="27.95" customHeight="1">
      <c r="A187" s="95">
        <v>182</v>
      </c>
      <c r="B187" s="415"/>
      <c r="C187" s="416"/>
      <c r="D187" s="75"/>
      <c r="E187" s="75"/>
      <c r="F187" s="75"/>
      <c r="G187" s="75"/>
      <c r="H187" s="75"/>
      <c r="I187" s="75"/>
      <c r="J187" s="75"/>
      <c r="K187" s="75"/>
      <c r="L187" s="75"/>
      <c r="M187" s="414"/>
      <c r="N187" s="414"/>
      <c r="O187">
        <f t="shared" si="13"/>
        <v>0</v>
      </c>
      <c r="P187">
        <f t="shared" si="14"/>
        <v>0</v>
      </c>
      <c r="Q187">
        <f t="shared" si="15"/>
        <v>0</v>
      </c>
      <c r="R187">
        <f t="shared" si="16"/>
        <v>0</v>
      </c>
      <c r="S187">
        <f t="shared" si="17"/>
        <v>0</v>
      </c>
    </row>
    <row r="188" spans="1:19" ht="27.95" customHeight="1">
      <c r="A188" s="95">
        <v>183</v>
      </c>
      <c r="B188" s="415"/>
      <c r="C188" s="416"/>
      <c r="D188" s="75"/>
      <c r="E188" s="75"/>
      <c r="F188" s="75"/>
      <c r="G188" s="75"/>
      <c r="H188" s="75"/>
      <c r="I188" s="75"/>
      <c r="J188" s="75"/>
      <c r="K188" s="75"/>
      <c r="L188" s="75"/>
      <c r="M188" s="414"/>
      <c r="N188" s="414"/>
      <c r="O188">
        <f t="shared" si="13"/>
        <v>0</v>
      </c>
      <c r="P188">
        <f t="shared" si="14"/>
        <v>0</v>
      </c>
      <c r="Q188">
        <f t="shared" si="15"/>
        <v>0</v>
      </c>
      <c r="R188">
        <f t="shared" si="16"/>
        <v>0</v>
      </c>
      <c r="S188">
        <f t="shared" si="17"/>
        <v>0</v>
      </c>
    </row>
    <row r="189" spans="1:19" ht="27.95" customHeight="1">
      <c r="A189" s="95">
        <v>184</v>
      </c>
      <c r="B189" s="415"/>
      <c r="C189" s="416"/>
      <c r="D189" s="75"/>
      <c r="E189" s="75"/>
      <c r="F189" s="75"/>
      <c r="G189" s="75"/>
      <c r="H189" s="75"/>
      <c r="I189" s="75"/>
      <c r="J189" s="75"/>
      <c r="K189" s="75"/>
      <c r="L189" s="75"/>
      <c r="M189" s="414"/>
      <c r="N189" s="414"/>
      <c r="O189">
        <f t="shared" si="13"/>
        <v>0</v>
      </c>
      <c r="P189">
        <f t="shared" si="14"/>
        <v>0</v>
      </c>
      <c r="Q189">
        <f t="shared" si="15"/>
        <v>0</v>
      </c>
      <c r="R189">
        <f t="shared" si="16"/>
        <v>0</v>
      </c>
      <c r="S189">
        <f t="shared" si="17"/>
        <v>0</v>
      </c>
    </row>
    <row r="190" spans="1:19" ht="27.95" customHeight="1">
      <c r="A190" s="95">
        <v>185</v>
      </c>
      <c r="B190" s="415"/>
      <c r="C190" s="416"/>
      <c r="D190" s="75"/>
      <c r="E190" s="75"/>
      <c r="F190" s="75"/>
      <c r="G190" s="75"/>
      <c r="H190" s="75"/>
      <c r="I190" s="75"/>
      <c r="J190" s="75"/>
      <c r="K190" s="75"/>
      <c r="L190" s="75"/>
      <c r="M190" s="414"/>
      <c r="N190" s="414"/>
      <c r="O190">
        <f t="shared" si="13"/>
        <v>0</v>
      </c>
      <c r="P190">
        <f t="shared" si="14"/>
        <v>0</v>
      </c>
      <c r="Q190">
        <f t="shared" si="15"/>
        <v>0</v>
      </c>
      <c r="R190">
        <f t="shared" si="16"/>
        <v>0</v>
      </c>
      <c r="S190">
        <f t="shared" si="17"/>
        <v>0</v>
      </c>
    </row>
    <row r="191" spans="1:19" ht="27.95" customHeight="1">
      <c r="A191" s="95">
        <v>186</v>
      </c>
      <c r="B191" s="415"/>
      <c r="C191" s="416"/>
      <c r="D191" s="75"/>
      <c r="E191" s="75"/>
      <c r="F191" s="75"/>
      <c r="G191" s="75"/>
      <c r="H191" s="75"/>
      <c r="I191" s="75"/>
      <c r="J191" s="75"/>
      <c r="K191" s="75"/>
      <c r="L191" s="75"/>
      <c r="M191" s="414"/>
      <c r="N191" s="414"/>
      <c r="O191">
        <f t="shared" si="13"/>
        <v>0</v>
      </c>
      <c r="P191">
        <f t="shared" si="14"/>
        <v>0</v>
      </c>
      <c r="Q191">
        <f t="shared" si="15"/>
        <v>0</v>
      </c>
      <c r="R191">
        <f t="shared" si="16"/>
        <v>0</v>
      </c>
      <c r="S191">
        <f t="shared" si="17"/>
        <v>0</v>
      </c>
    </row>
    <row r="192" spans="1:19" ht="27.95" customHeight="1">
      <c r="A192" s="95">
        <v>187</v>
      </c>
      <c r="B192" s="415"/>
      <c r="C192" s="416"/>
      <c r="D192" s="75"/>
      <c r="E192" s="75"/>
      <c r="F192" s="75"/>
      <c r="G192" s="75"/>
      <c r="H192" s="75"/>
      <c r="I192" s="75"/>
      <c r="J192" s="75"/>
      <c r="K192" s="75"/>
      <c r="L192" s="75"/>
      <c r="M192" s="414"/>
      <c r="N192" s="414"/>
      <c r="O192">
        <f t="shared" si="13"/>
        <v>0</v>
      </c>
      <c r="P192">
        <f t="shared" si="14"/>
        <v>0</v>
      </c>
      <c r="Q192">
        <f t="shared" si="15"/>
        <v>0</v>
      </c>
      <c r="R192">
        <f t="shared" si="16"/>
        <v>0</v>
      </c>
      <c r="S192">
        <f t="shared" si="17"/>
        <v>0</v>
      </c>
    </row>
    <row r="193" spans="1:19" ht="27.95" customHeight="1">
      <c r="A193" s="95">
        <v>188</v>
      </c>
      <c r="B193" s="415"/>
      <c r="C193" s="416"/>
      <c r="D193" s="75"/>
      <c r="E193" s="75"/>
      <c r="F193" s="75"/>
      <c r="G193" s="75"/>
      <c r="H193" s="75"/>
      <c r="I193" s="75"/>
      <c r="J193" s="75"/>
      <c r="K193" s="75"/>
      <c r="L193" s="75"/>
      <c r="M193" s="414"/>
      <c r="N193" s="414"/>
      <c r="O193">
        <f t="shared" si="13"/>
        <v>0</v>
      </c>
      <c r="P193">
        <f t="shared" si="14"/>
        <v>0</v>
      </c>
      <c r="Q193">
        <f t="shared" si="15"/>
        <v>0</v>
      </c>
      <c r="R193">
        <f t="shared" si="16"/>
        <v>0</v>
      </c>
      <c r="S193">
        <f t="shared" si="17"/>
        <v>0</v>
      </c>
    </row>
    <row r="194" spans="1:19" ht="27.95" customHeight="1">
      <c r="A194" s="95">
        <v>189</v>
      </c>
      <c r="B194" s="415"/>
      <c r="C194" s="416"/>
      <c r="D194" s="75"/>
      <c r="E194" s="75"/>
      <c r="F194" s="75"/>
      <c r="G194" s="75"/>
      <c r="H194" s="75"/>
      <c r="I194" s="75"/>
      <c r="J194" s="75"/>
      <c r="K194" s="75"/>
      <c r="L194" s="75"/>
      <c r="M194" s="414"/>
      <c r="N194" s="414"/>
      <c r="O194">
        <f t="shared" si="13"/>
        <v>0</v>
      </c>
      <c r="P194">
        <f t="shared" si="14"/>
        <v>0</v>
      </c>
      <c r="Q194">
        <f t="shared" si="15"/>
        <v>0</v>
      </c>
      <c r="R194">
        <f t="shared" si="16"/>
        <v>0</v>
      </c>
      <c r="S194">
        <f t="shared" si="17"/>
        <v>0</v>
      </c>
    </row>
    <row r="195" spans="1:19" ht="27.95" customHeight="1">
      <c r="A195" s="95">
        <v>190</v>
      </c>
      <c r="B195" s="415"/>
      <c r="C195" s="416"/>
      <c r="D195" s="75"/>
      <c r="E195" s="75"/>
      <c r="F195" s="75"/>
      <c r="G195" s="75"/>
      <c r="H195" s="75"/>
      <c r="I195" s="75"/>
      <c r="J195" s="75"/>
      <c r="K195" s="75"/>
      <c r="L195" s="75"/>
      <c r="M195" s="414"/>
      <c r="N195" s="414"/>
      <c r="O195">
        <f t="shared" si="13"/>
        <v>0</v>
      </c>
      <c r="P195">
        <f t="shared" si="14"/>
        <v>0</v>
      </c>
      <c r="Q195">
        <f t="shared" si="15"/>
        <v>0</v>
      </c>
      <c r="R195">
        <f t="shared" si="16"/>
        <v>0</v>
      </c>
      <c r="S195">
        <f t="shared" si="17"/>
        <v>0</v>
      </c>
    </row>
    <row r="196" spans="1:19" ht="27.95" customHeight="1">
      <c r="A196" s="95">
        <v>191</v>
      </c>
      <c r="B196" s="415"/>
      <c r="C196" s="416"/>
      <c r="D196" s="75"/>
      <c r="E196" s="75"/>
      <c r="F196" s="75"/>
      <c r="G196" s="75"/>
      <c r="H196" s="75"/>
      <c r="I196" s="75"/>
      <c r="J196" s="75"/>
      <c r="K196" s="75"/>
      <c r="L196" s="75"/>
      <c r="M196" s="414"/>
      <c r="N196" s="414"/>
      <c r="O196">
        <f t="shared" si="13"/>
        <v>0</v>
      </c>
      <c r="P196">
        <f t="shared" si="14"/>
        <v>0</v>
      </c>
      <c r="Q196">
        <f t="shared" si="15"/>
        <v>0</v>
      </c>
      <c r="R196">
        <f t="shared" si="16"/>
        <v>0</v>
      </c>
      <c r="S196">
        <f t="shared" si="17"/>
        <v>0</v>
      </c>
    </row>
    <row r="197" spans="1:19" ht="27.95" customHeight="1">
      <c r="A197" s="95">
        <v>192</v>
      </c>
      <c r="B197" s="415"/>
      <c r="C197" s="416"/>
      <c r="D197" s="75"/>
      <c r="E197" s="75"/>
      <c r="F197" s="75"/>
      <c r="G197" s="75"/>
      <c r="H197" s="75"/>
      <c r="I197" s="75"/>
      <c r="J197" s="75"/>
      <c r="K197" s="75"/>
      <c r="L197" s="75"/>
      <c r="M197" s="414"/>
      <c r="N197" s="414"/>
      <c r="O197">
        <f t="shared" si="13"/>
        <v>0</v>
      </c>
      <c r="P197">
        <f t="shared" si="14"/>
        <v>0</v>
      </c>
      <c r="Q197">
        <f t="shared" si="15"/>
        <v>0</v>
      </c>
      <c r="R197">
        <f t="shared" si="16"/>
        <v>0</v>
      </c>
      <c r="S197">
        <f t="shared" si="17"/>
        <v>0</v>
      </c>
    </row>
    <row r="198" spans="1:19" ht="27.95" customHeight="1">
      <c r="A198" s="95">
        <v>193</v>
      </c>
      <c r="B198" s="415"/>
      <c r="C198" s="416"/>
      <c r="D198" s="75"/>
      <c r="E198" s="75"/>
      <c r="F198" s="75"/>
      <c r="G198" s="75"/>
      <c r="H198" s="75"/>
      <c r="I198" s="75"/>
      <c r="J198" s="75"/>
      <c r="K198" s="75"/>
      <c r="L198" s="75"/>
      <c r="M198" s="414"/>
      <c r="N198" s="414"/>
      <c r="O198">
        <f t="shared" ref="O198:O261" si="18">COUNTIF(G198:L198,"〇")</f>
        <v>0</v>
      </c>
      <c r="P198">
        <f t="shared" ref="P198:P261" si="19">IF(D198="小学生",O198,0)</f>
        <v>0</v>
      </c>
      <c r="Q198">
        <f t="shared" ref="Q198:Q261" si="20">IF(D198="中学生",O198,0)</f>
        <v>0</v>
      </c>
      <c r="R198">
        <f t="shared" ref="R198:R261" si="21">IF(D198="高校生",O198,0)</f>
        <v>0</v>
      </c>
      <c r="S198">
        <f t="shared" ref="S198:S261" si="22">IF(D198="学生",O198,0)</f>
        <v>0</v>
      </c>
    </row>
    <row r="199" spans="1:19" ht="27.95" customHeight="1">
      <c r="A199" s="95">
        <v>194</v>
      </c>
      <c r="B199" s="415"/>
      <c r="C199" s="416"/>
      <c r="D199" s="75"/>
      <c r="E199" s="75"/>
      <c r="F199" s="75"/>
      <c r="G199" s="75"/>
      <c r="H199" s="75"/>
      <c r="I199" s="75"/>
      <c r="J199" s="75"/>
      <c r="K199" s="75"/>
      <c r="L199" s="75"/>
      <c r="M199" s="414"/>
      <c r="N199" s="414"/>
      <c r="O199">
        <f t="shared" si="18"/>
        <v>0</v>
      </c>
      <c r="P199">
        <f t="shared" si="19"/>
        <v>0</v>
      </c>
      <c r="Q199">
        <f t="shared" si="20"/>
        <v>0</v>
      </c>
      <c r="R199">
        <f t="shared" si="21"/>
        <v>0</v>
      </c>
      <c r="S199">
        <f t="shared" si="22"/>
        <v>0</v>
      </c>
    </row>
    <row r="200" spans="1:19" ht="27.95" customHeight="1">
      <c r="A200" s="95">
        <v>195</v>
      </c>
      <c r="B200" s="415"/>
      <c r="C200" s="416"/>
      <c r="D200" s="75"/>
      <c r="E200" s="75"/>
      <c r="F200" s="75"/>
      <c r="G200" s="75"/>
      <c r="H200" s="75"/>
      <c r="I200" s="75"/>
      <c r="J200" s="75"/>
      <c r="K200" s="75"/>
      <c r="L200" s="75"/>
      <c r="M200" s="414"/>
      <c r="N200" s="414"/>
      <c r="O200">
        <f t="shared" si="18"/>
        <v>0</v>
      </c>
      <c r="P200">
        <f t="shared" si="19"/>
        <v>0</v>
      </c>
      <c r="Q200">
        <f t="shared" si="20"/>
        <v>0</v>
      </c>
      <c r="R200">
        <f t="shared" si="21"/>
        <v>0</v>
      </c>
      <c r="S200">
        <f t="shared" si="22"/>
        <v>0</v>
      </c>
    </row>
    <row r="201" spans="1:19" ht="27.95" customHeight="1">
      <c r="A201" s="95">
        <v>196</v>
      </c>
      <c r="B201" s="415"/>
      <c r="C201" s="416"/>
      <c r="D201" s="75"/>
      <c r="E201" s="75"/>
      <c r="F201" s="75"/>
      <c r="G201" s="75"/>
      <c r="H201" s="75"/>
      <c r="I201" s="75"/>
      <c r="J201" s="75"/>
      <c r="K201" s="75"/>
      <c r="L201" s="75"/>
      <c r="M201" s="414"/>
      <c r="N201" s="414"/>
      <c r="O201">
        <f t="shared" si="18"/>
        <v>0</v>
      </c>
      <c r="P201">
        <f t="shared" si="19"/>
        <v>0</v>
      </c>
      <c r="Q201">
        <f t="shared" si="20"/>
        <v>0</v>
      </c>
      <c r="R201">
        <f t="shared" si="21"/>
        <v>0</v>
      </c>
      <c r="S201">
        <f t="shared" si="22"/>
        <v>0</v>
      </c>
    </row>
    <row r="202" spans="1:19" ht="27.95" customHeight="1">
      <c r="A202" s="95">
        <v>197</v>
      </c>
      <c r="B202" s="415"/>
      <c r="C202" s="416"/>
      <c r="D202" s="75"/>
      <c r="E202" s="75"/>
      <c r="F202" s="75"/>
      <c r="G202" s="75"/>
      <c r="H202" s="75"/>
      <c r="I202" s="75"/>
      <c r="J202" s="75"/>
      <c r="K202" s="75"/>
      <c r="L202" s="75"/>
      <c r="M202" s="414"/>
      <c r="N202" s="414"/>
      <c r="O202">
        <f t="shared" si="18"/>
        <v>0</v>
      </c>
      <c r="P202">
        <f t="shared" si="19"/>
        <v>0</v>
      </c>
      <c r="Q202">
        <f t="shared" si="20"/>
        <v>0</v>
      </c>
      <c r="R202">
        <f t="shared" si="21"/>
        <v>0</v>
      </c>
      <c r="S202">
        <f t="shared" si="22"/>
        <v>0</v>
      </c>
    </row>
    <row r="203" spans="1:19" ht="27.95" customHeight="1">
      <c r="A203" s="95">
        <v>198</v>
      </c>
      <c r="B203" s="415"/>
      <c r="C203" s="416"/>
      <c r="D203" s="75"/>
      <c r="E203" s="75"/>
      <c r="F203" s="75"/>
      <c r="G203" s="75"/>
      <c r="H203" s="75"/>
      <c r="I203" s="75"/>
      <c r="J203" s="75"/>
      <c r="K203" s="75"/>
      <c r="L203" s="75"/>
      <c r="M203" s="414"/>
      <c r="N203" s="414"/>
      <c r="O203">
        <f t="shared" si="18"/>
        <v>0</v>
      </c>
      <c r="P203">
        <f t="shared" si="19"/>
        <v>0</v>
      </c>
      <c r="Q203">
        <f t="shared" si="20"/>
        <v>0</v>
      </c>
      <c r="R203">
        <f t="shared" si="21"/>
        <v>0</v>
      </c>
      <c r="S203">
        <f t="shared" si="22"/>
        <v>0</v>
      </c>
    </row>
    <row r="204" spans="1:19" ht="27.95" customHeight="1">
      <c r="A204" s="95">
        <v>199</v>
      </c>
      <c r="B204" s="415"/>
      <c r="C204" s="416"/>
      <c r="D204" s="75"/>
      <c r="E204" s="75"/>
      <c r="F204" s="75"/>
      <c r="G204" s="75"/>
      <c r="H204" s="75"/>
      <c r="I204" s="75"/>
      <c r="J204" s="75"/>
      <c r="K204" s="75"/>
      <c r="L204" s="75"/>
      <c r="M204" s="414"/>
      <c r="N204" s="414"/>
      <c r="O204">
        <f t="shared" si="18"/>
        <v>0</v>
      </c>
      <c r="P204">
        <f t="shared" si="19"/>
        <v>0</v>
      </c>
      <c r="Q204">
        <f t="shared" si="20"/>
        <v>0</v>
      </c>
      <c r="R204">
        <f t="shared" si="21"/>
        <v>0</v>
      </c>
      <c r="S204">
        <f t="shared" si="22"/>
        <v>0</v>
      </c>
    </row>
    <row r="205" spans="1:19" ht="27.95" customHeight="1">
      <c r="A205" s="95">
        <v>200</v>
      </c>
      <c r="B205" s="415"/>
      <c r="C205" s="416"/>
      <c r="D205" s="75"/>
      <c r="E205" s="75"/>
      <c r="F205" s="75"/>
      <c r="G205" s="75"/>
      <c r="H205" s="75"/>
      <c r="I205" s="75"/>
      <c r="J205" s="75"/>
      <c r="K205" s="75"/>
      <c r="L205" s="75"/>
      <c r="M205" s="414"/>
      <c r="N205" s="414"/>
      <c r="O205">
        <f t="shared" si="18"/>
        <v>0</v>
      </c>
      <c r="P205">
        <f t="shared" si="19"/>
        <v>0</v>
      </c>
      <c r="Q205">
        <f t="shared" si="20"/>
        <v>0</v>
      </c>
      <c r="R205">
        <f t="shared" si="21"/>
        <v>0</v>
      </c>
      <c r="S205">
        <f t="shared" si="22"/>
        <v>0</v>
      </c>
    </row>
    <row r="206" spans="1:19" ht="27.95" customHeight="1">
      <c r="A206" s="95">
        <v>201</v>
      </c>
      <c r="B206" s="415"/>
      <c r="C206" s="416"/>
      <c r="D206" s="75"/>
      <c r="E206" s="75"/>
      <c r="F206" s="75"/>
      <c r="G206" s="75"/>
      <c r="H206" s="75"/>
      <c r="I206" s="75"/>
      <c r="J206" s="75"/>
      <c r="K206" s="75"/>
      <c r="L206" s="75"/>
      <c r="M206" s="414"/>
      <c r="N206" s="414"/>
      <c r="O206">
        <f t="shared" si="18"/>
        <v>0</v>
      </c>
      <c r="P206">
        <f t="shared" si="19"/>
        <v>0</v>
      </c>
      <c r="Q206">
        <f t="shared" si="20"/>
        <v>0</v>
      </c>
      <c r="R206">
        <f t="shared" si="21"/>
        <v>0</v>
      </c>
      <c r="S206">
        <f t="shared" si="22"/>
        <v>0</v>
      </c>
    </row>
    <row r="207" spans="1:19" ht="27.95" customHeight="1">
      <c r="A207" s="95">
        <v>202</v>
      </c>
      <c r="B207" s="415"/>
      <c r="C207" s="416"/>
      <c r="D207" s="75"/>
      <c r="E207" s="75"/>
      <c r="F207" s="75"/>
      <c r="G207" s="75"/>
      <c r="H207" s="75"/>
      <c r="I207" s="75"/>
      <c r="J207" s="75"/>
      <c r="K207" s="75"/>
      <c r="L207" s="75"/>
      <c r="M207" s="414"/>
      <c r="N207" s="414"/>
      <c r="O207">
        <f t="shared" si="18"/>
        <v>0</v>
      </c>
      <c r="P207">
        <f t="shared" si="19"/>
        <v>0</v>
      </c>
      <c r="Q207">
        <f t="shared" si="20"/>
        <v>0</v>
      </c>
      <c r="R207">
        <f t="shared" si="21"/>
        <v>0</v>
      </c>
      <c r="S207">
        <f t="shared" si="22"/>
        <v>0</v>
      </c>
    </row>
    <row r="208" spans="1:19" ht="27.95" customHeight="1">
      <c r="A208" s="95">
        <v>203</v>
      </c>
      <c r="B208" s="415"/>
      <c r="C208" s="416"/>
      <c r="D208" s="75"/>
      <c r="E208" s="75"/>
      <c r="F208" s="75"/>
      <c r="G208" s="75"/>
      <c r="H208" s="75"/>
      <c r="I208" s="75"/>
      <c r="J208" s="75"/>
      <c r="K208" s="75"/>
      <c r="L208" s="75"/>
      <c r="M208" s="414"/>
      <c r="N208" s="414"/>
      <c r="O208">
        <f t="shared" si="18"/>
        <v>0</v>
      </c>
      <c r="P208">
        <f t="shared" si="19"/>
        <v>0</v>
      </c>
      <c r="Q208">
        <f t="shared" si="20"/>
        <v>0</v>
      </c>
      <c r="R208">
        <f t="shared" si="21"/>
        <v>0</v>
      </c>
      <c r="S208">
        <f t="shared" si="22"/>
        <v>0</v>
      </c>
    </row>
    <row r="209" spans="1:19" ht="27.95" customHeight="1">
      <c r="A209" s="95">
        <v>204</v>
      </c>
      <c r="B209" s="415"/>
      <c r="C209" s="416"/>
      <c r="D209" s="75"/>
      <c r="E209" s="75"/>
      <c r="F209" s="75"/>
      <c r="G209" s="75"/>
      <c r="H209" s="75"/>
      <c r="I209" s="75"/>
      <c r="J209" s="75"/>
      <c r="K209" s="75"/>
      <c r="L209" s="75"/>
      <c r="M209" s="414"/>
      <c r="N209" s="414"/>
      <c r="O209">
        <f t="shared" si="18"/>
        <v>0</v>
      </c>
      <c r="P209">
        <f t="shared" si="19"/>
        <v>0</v>
      </c>
      <c r="Q209">
        <f t="shared" si="20"/>
        <v>0</v>
      </c>
      <c r="R209">
        <f t="shared" si="21"/>
        <v>0</v>
      </c>
      <c r="S209">
        <f t="shared" si="22"/>
        <v>0</v>
      </c>
    </row>
    <row r="210" spans="1:19" ht="27.95" customHeight="1">
      <c r="A210" s="95">
        <v>205</v>
      </c>
      <c r="B210" s="415"/>
      <c r="C210" s="416"/>
      <c r="D210" s="75"/>
      <c r="E210" s="75"/>
      <c r="F210" s="75"/>
      <c r="G210" s="75"/>
      <c r="H210" s="75"/>
      <c r="I210" s="75"/>
      <c r="J210" s="75"/>
      <c r="K210" s="75"/>
      <c r="L210" s="75"/>
      <c r="M210" s="414"/>
      <c r="N210" s="414"/>
      <c r="O210">
        <f t="shared" si="18"/>
        <v>0</v>
      </c>
      <c r="P210">
        <f t="shared" si="19"/>
        <v>0</v>
      </c>
      <c r="Q210">
        <f t="shared" si="20"/>
        <v>0</v>
      </c>
      <c r="R210">
        <f t="shared" si="21"/>
        <v>0</v>
      </c>
      <c r="S210">
        <f t="shared" si="22"/>
        <v>0</v>
      </c>
    </row>
    <row r="211" spans="1:19" ht="27.95" customHeight="1">
      <c r="A211" s="95">
        <v>206</v>
      </c>
      <c r="B211" s="415"/>
      <c r="C211" s="416"/>
      <c r="D211" s="75"/>
      <c r="E211" s="75"/>
      <c r="F211" s="75"/>
      <c r="G211" s="75"/>
      <c r="H211" s="75"/>
      <c r="I211" s="75"/>
      <c r="J211" s="75"/>
      <c r="K211" s="75"/>
      <c r="L211" s="75"/>
      <c r="M211" s="414"/>
      <c r="N211" s="414"/>
      <c r="O211">
        <f t="shared" si="18"/>
        <v>0</v>
      </c>
      <c r="P211">
        <f t="shared" si="19"/>
        <v>0</v>
      </c>
      <c r="Q211">
        <f t="shared" si="20"/>
        <v>0</v>
      </c>
      <c r="R211">
        <f t="shared" si="21"/>
        <v>0</v>
      </c>
      <c r="S211">
        <f t="shared" si="22"/>
        <v>0</v>
      </c>
    </row>
    <row r="212" spans="1:19" ht="27.95" customHeight="1">
      <c r="A212" s="95">
        <v>207</v>
      </c>
      <c r="B212" s="415"/>
      <c r="C212" s="416"/>
      <c r="D212" s="75"/>
      <c r="E212" s="75"/>
      <c r="F212" s="75"/>
      <c r="G212" s="75"/>
      <c r="H212" s="75"/>
      <c r="I212" s="75"/>
      <c r="J212" s="75"/>
      <c r="K212" s="75"/>
      <c r="L212" s="75"/>
      <c r="M212" s="414"/>
      <c r="N212" s="414"/>
      <c r="O212">
        <f t="shared" si="18"/>
        <v>0</v>
      </c>
      <c r="P212">
        <f t="shared" si="19"/>
        <v>0</v>
      </c>
      <c r="Q212">
        <f t="shared" si="20"/>
        <v>0</v>
      </c>
      <c r="R212">
        <f t="shared" si="21"/>
        <v>0</v>
      </c>
      <c r="S212">
        <f t="shared" si="22"/>
        <v>0</v>
      </c>
    </row>
    <row r="213" spans="1:19" ht="27.95" customHeight="1">
      <c r="A213" s="95">
        <v>208</v>
      </c>
      <c r="B213" s="415"/>
      <c r="C213" s="416"/>
      <c r="D213" s="75"/>
      <c r="E213" s="75"/>
      <c r="F213" s="75"/>
      <c r="G213" s="75"/>
      <c r="H213" s="75"/>
      <c r="I213" s="75"/>
      <c r="J213" s="75"/>
      <c r="K213" s="75"/>
      <c r="L213" s="75"/>
      <c r="M213" s="414"/>
      <c r="N213" s="414"/>
      <c r="O213">
        <f t="shared" si="18"/>
        <v>0</v>
      </c>
      <c r="P213">
        <f t="shared" si="19"/>
        <v>0</v>
      </c>
      <c r="Q213">
        <f t="shared" si="20"/>
        <v>0</v>
      </c>
      <c r="R213">
        <f t="shared" si="21"/>
        <v>0</v>
      </c>
      <c r="S213">
        <f t="shared" si="22"/>
        <v>0</v>
      </c>
    </row>
    <row r="214" spans="1:19" ht="27.95" customHeight="1">
      <c r="A214" s="95">
        <v>209</v>
      </c>
      <c r="B214" s="415"/>
      <c r="C214" s="416"/>
      <c r="D214" s="75"/>
      <c r="E214" s="75"/>
      <c r="F214" s="75"/>
      <c r="G214" s="75"/>
      <c r="H214" s="75"/>
      <c r="I214" s="75"/>
      <c r="J214" s="75"/>
      <c r="K214" s="75"/>
      <c r="L214" s="75"/>
      <c r="M214" s="414"/>
      <c r="N214" s="414"/>
      <c r="O214">
        <f t="shared" si="18"/>
        <v>0</v>
      </c>
      <c r="P214">
        <f t="shared" si="19"/>
        <v>0</v>
      </c>
      <c r="Q214">
        <f t="shared" si="20"/>
        <v>0</v>
      </c>
      <c r="R214">
        <f t="shared" si="21"/>
        <v>0</v>
      </c>
      <c r="S214">
        <f t="shared" si="22"/>
        <v>0</v>
      </c>
    </row>
    <row r="215" spans="1:19" ht="27.95" customHeight="1">
      <c r="A215" s="95">
        <v>210</v>
      </c>
      <c r="B215" s="415"/>
      <c r="C215" s="416"/>
      <c r="D215" s="75"/>
      <c r="E215" s="75"/>
      <c r="F215" s="75"/>
      <c r="G215" s="75"/>
      <c r="H215" s="75"/>
      <c r="I215" s="75"/>
      <c r="J215" s="75"/>
      <c r="K215" s="75"/>
      <c r="L215" s="75"/>
      <c r="M215" s="414"/>
      <c r="N215" s="414"/>
      <c r="O215">
        <f t="shared" si="18"/>
        <v>0</v>
      </c>
      <c r="P215">
        <f t="shared" si="19"/>
        <v>0</v>
      </c>
      <c r="Q215">
        <f t="shared" si="20"/>
        <v>0</v>
      </c>
      <c r="R215">
        <f t="shared" si="21"/>
        <v>0</v>
      </c>
      <c r="S215">
        <f t="shared" si="22"/>
        <v>0</v>
      </c>
    </row>
    <row r="216" spans="1:19" ht="27.95" customHeight="1">
      <c r="A216" s="95">
        <v>211</v>
      </c>
      <c r="B216" s="415"/>
      <c r="C216" s="416"/>
      <c r="D216" s="75"/>
      <c r="E216" s="75"/>
      <c r="F216" s="75"/>
      <c r="G216" s="75"/>
      <c r="H216" s="75"/>
      <c r="I216" s="75"/>
      <c r="J216" s="75"/>
      <c r="K216" s="75"/>
      <c r="L216" s="75"/>
      <c r="M216" s="414"/>
      <c r="N216" s="414"/>
      <c r="O216">
        <f t="shared" si="18"/>
        <v>0</v>
      </c>
      <c r="P216">
        <f t="shared" si="19"/>
        <v>0</v>
      </c>
      <c r="Q216">
        <f t="shared" si="20"/>
        <v>0</v>
      </c>
      <c r="R216">
        <f t="shared" si="21"/>
        <v>0</v>
      </c>
      <c r="S216">
        <f t="shared" si="22"/>
        <v>0</v>
      </c>
    </row>
    <row r="217" spans="1:19" ht="27.95" customHeight="1">
      <c r="A217" s="95">
        <v>212</v>
      </c>
      <c r="B217" s="415"/>
      <c r="C217" s="416"/>
      <c r="D217" s="75"/>
      <c r="E217" s="75"/>
      <c r="F217" s="75"/>
      <c r="G217" s="75"/>
      <c r="H217" s="75"/>
      <c r="I217" s="75"/>
      <c r="J217" s="75"/>
      <c r="K217" s="75"/>
      <c r="L217" s="75"/>
      <c r="M217" s="414"/>
      <c r="N217" s="414"/>
      <c r="O217">
        <f t="shared" si="18"/>
        <v>0</v>
      </c>
      <c r="P217">
        <f t="shared" si="19"/>
        <v>0</v>
      </c>
      <c r="Q217">
        <f t="shared" si="20"/>
        <v>0</v>
      </c>
      <c r="R217">
        <f t="shared" si="21"/>
        <v>0</v>
      </c>
      <c r="S217">
        <f t="shared" si="22"/>
        <v>0</v>
      </c>
    </row>
    <row r="218" spans="1:19" ht="27.95" customHeight="1">
      <c r="A218" s="95">
        <v>213</v>
      </c>
      <c r="B218" s="415"/>
      <c r="C218" s="416"/>
      <c r="D218" s="75"/>
      <c r="E218" s="75"/>
      <c r="F218" s="75"/>
      <c r="G218" s="75"/>
      <c r="H218" s="75"/>
      <c r="I218" s="75"/>
      <c r="J218" s="75"/>
      <c r="K218" s="75"/>
      <c r="L218" s="75"/>
      <c r="M218" s="414"/>
      <c r="N218" s="414"/>
      <c r="O218">
        <f t="shared" si="18"/>
        <v>0</v>
      </c>
      <c r="P218">
        <f t="shared" si="19"/>
        <v>0</v>
      </c>
      <c r="Q218">
        <f t="shared" si="20"/>
        <v>0</v>
      </c>
      <c r="R218">
        <f t="shared" si="21"/>
        <v>0</v>
      </c>
      <c r="S218">
        <f t="shared" si="22"/>
        <v>0</v>
      </c>
    </row>
    <row r="219" spans="1:19" ht="27.95" customHeight="1">
      <c r="A219" s="95">
        <v>214</v>
      </c>
      <c r="B219" s="415"/>
      <c r="C219" s="416"/>
      <c r="D219" s="75"/>
      <c r="E219" s="75"/>
      <c r="F219" s="75"/>
      <c r="G219" s="75"/>
      <c r="H219" s="75"/>
      <c r="I219" s="75"/>
      <c r="J219" s="75"/>
      <c r="K219" s="75"/>
      <c r="L219" s="75"/>
      <c r="M219" s="414"/>
      <c r="N219" s="414"/>
      <c r="O219">
        <f t="shared" si="18"/>
        <v>0</v>
      </c>
      <c r="P219">
        <f t="shared" si="19"/>
        <v>0</v>
      </c>
      <c r="Q219">
        <f t="shared" si="20"/>
        <v>0</v>
      </c>
      <c r="R219">
        <f t="shared" si="21"/>
        <v>0</v>
      </c>
      <c r="S219">
        <f t="shared" si="22"/>
        <v>0</v>
      </c>
    </row>
    <row r="220" spans="1:19" ht="27.95" customHeight="1">
      <c r="A220" s="95">
        <v>215</v>
      </c>
      <c r="B220" s="415"/>
      <c r="C220" s="416"/>
      <c r="D220" s="75"/>
      <c r="E220" s="75"/>
      <c r="F220" s="75"/>
      <c r="G220" s="75"/>
      <c r="H220" s="75"/>
      <c r="I220" s="75"/>
      <c r="J220" s="75"/>
      <c r="K220" s="75"/>
      <c r="L220" s="75"/>
      <c r="M220" s="414"/>
      <c r="N220" s="414"/>
      <c r="O220">
        <f t="shared" si="18"/>
        <v>0</v>
      </c>
      <c r="P220">
        <f t="shared" si="19"/>
        <v>0</v>
      </c>
      <c r="Q220">
        <f t="shared" si="20"/>
        <v>0</v>
      </c>
      <c r="R220">
        <f t="shared" si="21"/>
        <v>0</v>
      </c>
      <c r="S220">
        <f t="shared" si="22"/>
        <v>0</v>
      </c>
    </row>
    <row r="221" spans="1:19" ht="27.95" customHeight="1">
      <c r="A221" s="95">
        <v>216</v>
      </c>
      <c r="B221" s="415"/>
      <c r="C221" s="416"/>
      <c r="D221" s="75"/>
      <c r="E221" s="75"/>
      <c r="F221" s="75"/>
      <c r="G221" s="75"/>
      <c r="H221" s="75"/>
      <c r="I221" s="75"/>
      <c r="J221" s="75"/>
      <c r="K221" s="75"/>
      <c r="L221" s="75"/>
      <c r="M221" s="414"/>
      <c r="N221" s="414"/>
      <c r="O221">
        <f t="shared" si="18"/>
        <v>0</v>
      </c>
      <c r="P221">
        <f t="shared" si="19"/>
        <v>0</v>
      </c>
      <c r="Q221">
        <f t="shared" si="20"/>
        <v>0</v>
      </c>
      <c r="R221">
        <f t="shared" si="21"/>
        <v>0</v>
      </c>
      <c r="S221">
        <f t="shared" si="22"/>
        <v>0</v>
      </c>
    </row>
    <row r="222" spans="1:19" ht="27.95" customHeight="1">
      <c r="A222" s="95">
        <v>217</v>
      </c>
      <c r="B222" s="415"/>
      <c r="C222" s="416"/>
      <c r="D222" s="75"/>
      <c r="E222" s="75"/>
      <c r="F222" s="75"/>
      <c r="G222" s="75"/>
      <c r="H222" s="75"/>
      <c r="I222" s="75"/>
      <c r="J222" s="75"/>
      <c r="K222" s="75"/>
      <c r="L222" s="75"/>
      <c r="M222" s="414"/>
      <c r="N222" s="414"/>
      <c r="O222">
        <f t="shared" si="18"/>
        <v>0</v>
      </c>
      <c r="P222">
        <f t="shared" si="19"/>
        <v>0</v>
      </c>
      <c r="Q222">
        <f t="shared" si="20"/>
        <v>0</v>
      </c>
      <c r="R222">
        <f t="shared" si="21"/>
        <v>0</v>
      </c>
      <c r="S222">
        <f t="shared" si="22"/>
        <v>0</v>
      </c>
    </row>
    <row r="223" spans="1:19" ht="27.95" customHeight="1">
      <c r="A223" s="95">
        <v>218</v>
      </c>
      <c r="B223" s="415"/>
      <c r="C223" s="416"/>
      <c r="D223" s="75"/>
      <c r="E223" s="75"/>
      <c r="F223" s="75"/>
      <c r="G223" s="75"/>
      <c r="H223" s="75"/>
      <c r="I223" s="75"/>
      <c r="J223" s="75"/>
      <c r="K223" s="75"/>
      <c r="L223" s="75"/>
      <c r="M223" s="414"/>
      <c r="N223" s="414"/>
      <c r="O223">
        <f t="shared" si="18"/>
        <v>0</v>
      </c>
      <c r="P223">
        <f t="shared" si="19"/>
        <v>0</v>
      </c>
      <c r="Q223">
        <f t="shared" si="20"/>
        <v>0</v>
      </c>
      <c r="R223">
        <f t="shared" si="21"/>
        <v>0</v>
      </c>
      <c r="S223">
        <f t="shared" si="22"/>
        <v>0</v>
      </c>
    </row>
    <row r="224" spans="1:19" ht="27.95" customHeight="1">
      <c r="A224" s="95">
        <v>219</v>
      </c>
      <c r="B224" s="415"/>
      <c r="C224" s="416"/>
      <c r="D224" s="75"/>
      <c r="E224" s="75"/>
      <c r="F224" s="75"/>
      <c r="G224" s="75"/>
      <c r="H224" s="75"/>
      <c r="I224" s="75"/>
      <c r="J224" s="75"/>
      <c r="K224" s="75"/>
      <c r="L224" s="75"/>
      <c r="M224" s="414"/>
      <c r="N224" s="414"/>
      <c r="O224">
        <f t="shared" si="18"/>
        <v>0</v>
      </c>
      <c r="P224">
        <f t="shared" si="19"/>
        <v>0</v>
      </c>
      <c r="Q224">
        <f t="shared" si="20"/>
        <v>0</v>
      </c>
      <c r="R224">
        <f t="shared" si="21"/>
        <v>0</v>
      </c>
      <c r="S224">
        <f t="shared" si="22"/>
        <v>0</v>
      </c>
    </row>
    <row r="225" spans="1:19" ht="27.95" customHeight="1">
      <c r="A225" s="95">
        <v>220</v>
      </c>
      <c r="B225" s="415"/>
      <c r="C225" s="416"/>
      <c r="D225" s="75"/>
      <c r="E225" s="75"/>
      <c r="F225" s="75"/>
      <c r="G225" s="75"/>
      <c r="H225" s="75"/>
      <c r="I225" s="75"/>
      <c r="J225" s="75"/>
      <c r="K225" s="75"/>
      <c r="L225" s="75"/>
      <c r="M225" s="414"/>
      <c r="N225" s="414"/>
      <c r="O225">
        <f t="shared" si="18"/>
        <v>0</v>
      </c>
      <c r="P225">
        <f t="shared" si="19"/>
        <v>0</v>
      </c>
      <c r="Q225">
        <f t="shared" si="20"/>
        <v>0</v>
      </c>
      <c r="R225">
        <f t="shared" si="21"/>
        <v>0</v>
      </c>
      <c r="S225">
        <f t="shared" si="22"/>
        <v>0</v>
      </c>
    </row>
    <row r="226" spans="1:19" ht="27.95" customHeight="1">
      <c r="A226" s="95">
        <v>221</v>
      </c>
      <c r="B226" s="415"/>
      <c r="C226" s="416"/>
      <c r="D226" s="75"/>
      <c r="E226" s="75"/>
      <c r="F226" s="75"/>
      <c r="G226" s="75"/>
      <c r="H226" s="75"/>
      <c r="I226" s="75"/>
      <c r="J226" s="75"/>
      <c r="K226" s="75"/>
      <c r="L226" s="75"/>
      <c r="M226" s="414"/>
      <c r="N226" s="414"/>
      <c r="O226">
        <f t="shared" si="18"/>
        <v>0</v>
      </c>
      <c r="P226">
        <f t="shared" si="19"/>
        <v>0</v>
      </c>
      <c r="Q226">
        <f t="shared" si="20"/>
        <v>0</v>
      </c>
      <c r="R226">
        <f t="shared" si="21"/>
        <v>0</v>
      </c>
      <c r="S226">
        <f t="shared" si="22"/>
        <v>0</v>
      </c>
    </row>
    <row r="227" spans="1:19" ht="27.95" customHeight="1">
      <c r="A227" s="95">
        <v>222</v>
      </c>
      <c r="B227" s="415"/>
      <c r="C227" s="416"/>
      <c r="D227" s="75"/>
      <c r="E227" s="75"/>
      <c r="F227" s="75"/>
      <c r="G227" s="75"/>
      <c r="H227" s="75"/>
      <c r="I227" s="75"/>
      <c r="J227" s="75"/>
      <c r="K227" s="75"/>
      <c r="L227" s="75"/>
      <c r="M227" s="414"/>
      <c r="N227" s="414"/>
      <c r="O227">
        <f t="shared" si="18"/>
        <v>0</v>
      </c>
      <c r="P227">
        <f t="shared" si="19"/>
        <v>0</v>
      </c>
      <c r="Q227">
        <f t="shared" si="20"/>
        <v>0</v>
      </c>
      <c r="R227">
        <f t="shared" si="21"/>
        <v>0</v>
      </c>
      <c r="S227">
        <f t="shared" si="22"/>
        <v>0</v>
      </c>
    </row>
    <row r="228" spans="1:19" ht="27.95" customHeight="1">
      <c r="A228" s="95">
        <v>223</v>
      </c>
      <c r="B228" s="415"/>
      <c r="C228" s="416"/>
      <c r="D228" s="75"/>
      <c r="E228" s="75"/>
      <c r="F228" s="75"/>
      <c r="G228" s="75"/>
      <c r="H228" s="75"/>
      <c r="I228" s="75"/>
      <c r="J228" s="75"/>
      <c r="K228" s="75"/>
      <c r="L228" s="75"/>
      <c r="M228" s="414"/>
      <c r="N228" s="414"/>
      <c r="O228">
        <f t="shared" si="18"/>
        <v>0</v>
      </c>
      <c r="P228">
        <f t="shared" si="19"/>
        <v>0</v>
      </c>
      <c r="Q228">
        <f t="shared" si="20"/>
        <v>0</v>
      </c>
      <c r="R228">
        <f t="shared" si="21"/>
        <v>0</v>
      </c>
      <c r="S228">
        <f t="shared" si="22"/>
        <v>0</v>
      </c>
    </row>
    <row r="229" spans="1:19" ht="27.95" customHeight="1">
      <c r="A229" s="95">
        <v>224</v>
      </c>
      <c r="B229" s="415"/>
      <c r="C229" s="416"/>
      <c r="D229" s="75"/>
      <c r="E229" s="75"/>
      <c r="F229" s="75"/>
      <c r="G229" s="75"/>
      <c r="H229" s="75"/>
      <c r="I229" s="75"/>
      <c r="J229" s="75"/>
      <c r="K229" s="75"/>
      <c r="L229" s="75"/>
      <c r="M229" s="414"/>
      <c r="N229" s="414"/>
      <c r="O229">
        <f t="shared" si="18"/>
        <v>0</v>
      </c>
      <c r="P229">
        <f t="shared" si="19"/>
        <v>0</v>
      </c>
      <c r="Q229">
        <f t="shared" si="20"/>
        <v>0</v>
      </c>
      <c r="R229">
        <f t="shared" si="21"/>
        <v>0</v>
      </c>
      <c r="S229">
        <f t="shared" si="22"/>
        <v>0</v>
      </c>
    </row>
    <row r="230" spans="1:19" ht="27.95" customHeight="1">
      <c r="A230" s="95">
        <v>225</v>
      </c>
      <c r="B230" s="415"/>
      <c r="C230" s="416"/>
      <c r="D230" s="75"/>
      <c r="E230" s="75"/>
      <c r="F230" s="75"/>
      <c r="G230" s="75"/>
      <c r="H230" s="75"/>
      <c r="I230" s="75"/>
      <c r="J230" s="75"/>
      <c r="K230" s="75"/>
      <c r="L230" s="75"/>
      <c r="M230" s="414"/>
      <c r="N230" s="414"/>
      <c r="O230">
        <f t="shared" si="18"/>
        <v>0</v>
      </c>
      <c r="P230">
        <f t="shared" si="19"/>
        <v>0</v>
      </c>
      <c r="Q230">
        <f t="shared" si="20"/>
        <v>0</v>
      </c>
      <c r="R230">
        <f t="shared" si="21"/>
        <v>0</v>
      </c>
      <c r="S230">
        <f t="shared" si="22"/>
        <v>0</v>
      </c>
    </row>
    <row r="231" spans="1:19" ht="27.95" customHeight="1">
      <c r="A231" s="95">
        <v>226</v>
      </c>
      <c r="B231" s="415"/>
      <c r="C231" s="416"/>
      <c r="D231" s="75"/>
      <c r="E231" s="75"/>
      <c r="F231" s="75"/>
      <c r="G231" s="75"/>
      <c r="H231" s="75"/>
      <c r="I231" s="75"/>
      <c r="J231" s="75"/>
      <c r="K231" s="75"/>
      <c r="L231" s="75"/>
      <c r="M231" s="414"/>
      <c r="N231" s="414"/>
      <c r="O231">
        <f t="shared" si="18"/>
        <v>0</v>
      </c>
      <c r="P231">
        <f t="shared" si="19"/>
        <v>0</v>
      </c>
      <c r="Q231">
        <f t="shared" si="20"/>
        <v>0</v>
      </c>
      <c r="R231">
        <f t="shared" si="21"/>
        <v>0</v>
      </c>
      <c r="S231">
        <f t="shared" si="22"/>
        <v>0</v>
      </c>
    </row>
    <row r="232" spans="1:19" ht="27.95" customHeight="1">
      <c r="A232" s="95">
        <v>227</v>
      </c>
      <c r="B232" s="415"/>
      <c r="C232" s="416"/>
      <c r="D232" s="75"/>
      <c r="E232" s="75"/>
      <c r="F232" s="75"/>
      <c r="G232" s="75"/>
      <c r="H232" s="75"/>
      <c r="I232" s="75"/>
      <c r="J232" s="75"/>
      <c r="K232" s="75"/>
      <c r="L232" s="75"/>
      <c r="M232" s="414"/>
      <c r="N232" s="414"/>
      <c r="O232">
        <f t="shared" si="18"/>
        <v>0</v>
      </c>
      <c r="P232">
        <f t="shared" si="19"/>
        <v>0</v>
      </c>
      <c r="Q232">
        <f t="shared" si="20"/>
        <v>0</v>
      </c>
      <c r="R232">
        <f t="shared" si="21"/>
        <v>0</v>
      </c>
      <c r="S232">
        <f t="shared" si="22"/>
        <v>0</v>
      </c>
    </row>
    <row r="233" spans="1:19" ht="27.95" customHeight="1">
      <c r="A233" s="95">
        <v>228</v>
      </c>
      <c r="B233" s="415"/>
      <c r="C233" s="416"/>
      <c r="D233" s="75"/>
      <c r="E233" s="75"/>
      <c r="F233" s="75"/>
      <c r="G233" s="75"/>
      <c r="H233" s="75"/>
      <c r="I233" s="75"/>
      <c r="J233" s="75"/>
      <c r="K233" s="75"/>
      <c r="L233" s="75"/>
      <c r="M233" s="414"/>
      <c r="N233" s="414"/>
      <c r="O233">
        <f t="shared" si="18"/>
        <v>0</v>
      </c>
      <c r="P233">
        <f t="shared" si="19"/>
        <v>0</v>
      </c>
      <c r="Q233">
        <f t="shared" si="20"/>
        <v>0</v>
      </c>
      <c r="R233">
        <f t="shared" si="21"/>
        <v>0</v>
      </c>
      <c r="S233">
        <f t="shared" si="22"/>
        <v>0</v>
      </c>
    </row>
    <row r="234" spans="1:19" ht="27.95" customHeight="1">
      <c r="A234" s="95">
        <v>229</v>
      </c>
      <c r="B234" s="415"/>
      <c r="C234" s="416"/>
      <c r="D234" s="75"/>
      <c r="E234" s="75"/>
      <c r="F234" s="75"/>
      <c r="G234" s="75"/>
      <c r="H234" s="75"/>
      <c r="I234" s="75"/>
      <c r="J234" s="75"/>
      <c r="K234" s="75"/>
      <c r="L234" s="75"/>
      <c r="M234" s="414"/>
      <c r="N234" s="414"/>
      <c r="O234">
        <f t="shared" si="18"/>
        <v>0</v>
      </c>
      <c r="P234">
        <f t="shared" si="19"/>
        <v>0</v>
      </c>
      <c r="Q234">
        <f t="shared" si="20"/>
        <v>0</v>
      </c>
      <c r="R234">
        <f t="shared" si="21"/>
        <v>0</v>
      </c>
      <c r="S234">
        <f t="shared" si="22"/>
        <v>0</v>
      </c>
    </row>
    <row r="235" spans="1:19" ht="27.95" customHeight="1">
      <c r="A235" s="95">
        <v>230</v>
      </c>
      <c r="B235" s="415"/>
      <c r="C235" s="416"/>
      <c r="D235" s="75"/>
      <c r="E235" s="75"/>
      <c r="F235" s="75"/>
      <c r="G235" s="75"/>
      <c r="H235" s="75"/>
      <c r="I235" s="75"/>
      <c r="J235" s="75"/>
      <c r="K235" s="75"/>
      <c r="L235" s="75"/>
      <c r="M235" s="414"/>
      <c r="N235" s="414"/>
      <c r="O235">
        <f t="shared" si="18"/>
        <v>0</v>
      </c>
      <c r="P235">
        <f t="shared" si="19"/>
        <v>0</v>
      </c>
      <c r="Q235">
        <f t="shared" si="20"/>
        <v>0</v>
      </c>
      <c r="R235">
        <f t="shared" si="21"/>
        <v>0</v>
      </c>
      <c r="S235">
        <f t="shared" si="22"/>
        <v>0</v>
      </c>
    </row>
    <row r="236" spans="1:19" ht="27.95" customHeight="1">
      <c r="A236" s="95">
        <v>231</v>
      </c>
      <c r="B236" s="415"/>
      <c r="C236" s="416"/>
      <c r="D236" s="75"/>
      <c r="E236" s="75"/>
      <c r="F236" s="75"/>
      <c r="G236" s="75"/>
      <c r="H236" s="75"/>
      <c r="I236" s="75"/>
      <c r="J236" s="75"/>
      <c r="K236" s="75"/>
      <c r="L236" s="75"/>
      <c r="M236" s="414"/>
      <c r="N236" s="414"/>
      <c r="O236">
        <f t="shared" si="18"/>
        <v>0</v>
      </c>
      <c r="P236">
        <f t="shared" si="19"/>
        <v>0</v>
      </c>
      <c r="Q236">
        <f t="shared" si="20"/>
        <v>0</v>
      </c>
      <c r="R236">
        <f t="shared" si="21"/>
        <v>0</v>
      </c>
      <c r="S236">
        <f t="shared" si="22"/>
        <v>0</v>
      </c>
    </row>
    <row r="237" spans="1:19" ht="27.95" customHeight="1">
      <c r="A237" s="95">
        <v>232</v>
      </c>
      <c r="B237" s="415"/>
      <c r="C237" s="416"/>
      <c r="D237" s="75"/>
      <c r="E237" s="75"/>
      <c r="F237" s="75"/>
      <c r="G237" s="75"/>
      <c r="H237" s="75"/>
      <c r="I237" s="75"/>
      <c r="J237" s="75"/>
      <c r="K237" s="75"/>
      <c r="L237" s="75"/>
      <c r="M237" s="414"/>
      <c r="N237" s="414"/>
      <c r="O237">
        <f t="shared" si="18"/>
        <v>0</v>
      </c>
      <c r="P237">
        <f t="shared" si="19"/>
        <v>0</v>
      </c>
      <c r="Q237">
        <f t="shared" si="20"/>
        <v>0</v>
      </c>
      <c r="R237">
        <f t="shared" si="21"/>
        <v>0</v>
      </c>
      <c r="S237">
        <f t="shared" si="22"/>
        <v>0</v>
      </c>
    </row>
    <row r="238" spans="1:19" ht="27.95" customHeight="1">
      <c r="A238" s="95">
        <v>233</v>
      </c>
      <c r="B238" s="415"/>
      <c r="C238" s="416"/>
      <c r="D238" s="75"/>
      <c r="E238" s="75"/>
      <c r="F238" s="75"/>
      <c r="G238" s="75"/>
      <c r="H238" s="75"/>
      <c r="I238" s="75"/>
      <c r="J238" s="75"/>
      <c r="K238" s="75"/>
      <c r="L238" s="75"/>
      <c r="M238" s="414"/>
      <c r="N238" s="414"/>
      <c r="O238">
        <f t="shared" si="18"/>
        <v>0</v>
      </c>
      <c r="P238">
        <f t="shared" si="19"/>
        <v>0</v>
      </c>
      <c r="Q238">
        <f t="shared" si="20"/>
        <v>0</v>
      </c>
      <c r="R238">
        <f t="shared" si="21"/>
        <v>0</v>
      </c>
      <c r="S238">
        <f t="shared" si="22"/>
        <v>0</v>
      </c>
    </row>
    <row r="239" spans="1:19" ht="27.95" customHeight="1">
      <c r="A239" s="95">
        <v>234</v>
      </c>
      <c r="B239" s="415"/>
      <c r="C239" s="416"/>
      <c r="D239" s="75"/>
      <c r="E239" s="75"/>
      <c r="F239" s="75"/>
      <c r="G239" s="75"/>
      <c r="H239" s="75"/>
      <c r="I239" s="75"/>
      <c r="J239" s="75"/>
      <c r="K239" s="75"/>
      <c r="L239" s="75"/>
      <c r="M239" s="414"/>
      <c r="N239" s="414"/>
      <c r="O239">
        <f t="shared" si="18"/>
        <v>0</v>
      </c>
      <c r="P239">
        <f t="shared" si="19"/>
        <v>0</v>
      </c>
      <c r="Q239">
        <f t="shared" si="20"/>
        <v>0</v>
      </c>
      <c r="R239">
        <f t="shared" si="21"/>
        <v>0</v>
      </c>
      <c r="S239">
        <f t="shared" si="22"/>
        <v>0</v>
      </c>
    </row>
    <row r="240" spans="1:19" ht="27.95" customHeight="1">
      <c r="A240" s="95">
        <v>235</v>
      </c>
      <c r="B240" s="415"/>
      <c r="C240" s="416"/>
      <c r="D240" s="75"/>
      <c r="E240" s="75"/>
      <c r="F240" s="75"/>
      <c r="G240" s="75"/>
      <c r="H240" s="75"/>
      <c r="I240" s="75"/>
      <c r="J240" s="75"/>
      <c r="K240" s="75"/>
      <c r="L240" s="75"/>
      <c r="M240" s="414"/>
      <c r="N240" s="414"/>
      <c r="O240">
        <f t="shared" si="18"/>
        <v>0</v>
      </c>
      <c r="P240">
        <f t="shared" si="19"/>
        <v>0</v>
      </c>
      <c r="Q240">
        <f t="shared" si="20"/>
        <v>0</v>
      </c>
      <c r="R240">
        <f t="shared" si="21"/>
        <v>0</v>
      </c>
      <c r="S240">
        <f t="shared" si="22"/>
        <v>0</v>
      </c>
    </row>
    <row r="241" spans="1:19" ht="27.95" customHeight="1">
      <c r="A241" s="95">
        <v>236</v>
      </c>
      <c r="B241" s="415"/>
      <c r="C241" s="416"/>
      <c r="D241" s="75"/>
      <c r="E241" s="75"/>
      <c r="F241" s="75"/>
      <c r="G241" s="75"/>
      <c r="H241" s="75"/>
      <c r="I241" s="75"/>
      <c r="J241" s="75"/>
      <c r="K241" s="75"/>
      <c r="L241" s="75"/>
      <c r="M241" s="414"/>
      <c r="N241" s="414"/>
      <c r="O241">
        <f t="shared" si="18"/>
        <v>0</v>
      </c>
      <c r="P241">
        <f t="shared" si="19"/>
        <v>0</v>
      </c>
      <c r="Q241">
        <f t="shared" si="20"/>
        <v>0</v>
      </c>
      <c r="R241">
        <f t="shared" si="21"/>
        <v>0</v>
      </c>
      <c r="S241">
        <f t="shared" si="22"/>
        <v>0</v>
      </c>
    </row>
    <row r="242" spans="1:19" ht="27.95" customHeight="1">
      <c r="A242" s="95">
        <v>237</v>
      </c>
      <c r="B242" s="415"/>
      <c r="C242" s="416"/>
      <c r="D242" s="75"/>
      <c r="E242" s="75"/>
      <c r="F242" s="75"/>
      <c r="G242" s="75"/>
      <c r="H242" s="75"/>
      <c r="I242" s="75"/>
      <c r="J242" s="75"/>
      <c r="K242" s="75"/>
      <c r="L242" s="75"/>
      <c r="M242" s="414"/>
      <c r="N242" s="414"/>
      <c r="O242">
        <f t="shared" si="18"/>
        <v>0</v>
      </c>
      <c r="P242">
        <f t="shared" si="19"/>
        <v>0</v>
      </c>
      <c r="Q242">
        <f t="shared" si="20"/>
        <v>0</v>
      </c>
      <c r="R242">
        <f t="shared" si="21"/>
        <v>0</v>
      </c>
      <c r="S242">
        <f t="shared" si="22"/>
        <v>0</v>
      </c>
    </row>
    <row r="243" spans="1:19" ht="27.95" customHeight="1">
      <c r="A243" s="95">
        <v>238</v>
      </c>
      <c r="B243" s="415"/>
      <c r="C243" s="416"/>
      <c r="D243" s="75"/>
      <c r="E243" s="75"/>
      <c r="F243" s="75"/>
      <c r="G243" s="75"/>
      <c r="H243" s="75"/>
      <c r="I243" s="75"/>
      <c r="J243" s="75"/>
      <c r="K243" s="75"/>
      <c r="L243" s="75"/>
      <c r="M243" s="414"/>
      <c r="N243" s="414"/>
      <c r="O243">
        <f t="shared" si="18"/>
        <v>0</v>
      </c>
      <c r="P243">
        <f t="shared" si="19"/>
        <v>0</v>
      </c>
      <c r="Q243">
        <f t="shared" si="20"/>
        <v>0</v>
      </c>
      <c r="R243">
        <f t="shared" si="21"/>
        <v>0</v>
      </c>
      <c r="S243">
        <f t="shared" si="22"/>
        <v>0</v>
      </c>
    </row>
    <row r="244" spans="1:19" ht="27.95" customHeight="1">
      <c r="A244" s="95">
        <v>239</v>
      </c>
      <c r="B244" s="415"/>
      <c r="C244" s="416"/>
      <c r="D244" s="75"/>
      <c r="E244" s="75"/>
      <c r="F244" s="75"/>
      <c r="G244" s="75"/>
      <c r="H244" s="75"/>
      <c r="I244" s="75"/>
      <c r="J244" s="75"/>
      <c r="K244" s="75"/>
      <c r="L244" s="75"/>
      <c r="M244" s="414"/>
      <c r="N244" s="414"/>
      <c r="O244">
        <f t="shared" si="18"/>
        <v>0</v>
      </c>
      <c r="P244">
        <f t="shared" si="19"/>
        <v>0</v>
      </c>
      <c r="Q244">
        <f t="shared" si="20"/>
        <v>0</v>
      </c>
      <c r="R244">
        <f t="shared" si="21"/>
        <v>0</v>
      </c>
      <c r="S244">
        <f t="shared" si="22"/>
        <v>0</v>
      </c>
    </row>
    <row r="245" spans="1:19" ht="27.95" customHeight="1">
      <c r="A245" s="95">
        <v>240</v>
      </c>
      <c r="B245" s="415"/>
      <c r="C245" s="416"/>
      <c r="D245" s="75"/>
      <c r="E245" s="75"/>
      <c r="F245" s="75"/>
      <c r="G245" s="75"/>
      <c r="H245" s="75"/>
      <c r="I245" s="75"/>
      <c r="J245" s="75"/>
      <c r="K245" s="75"/>
      <c r="L245" s="75"/>
      <c r="M245" s="414"/>
      <c r="N245" s="414"/>
      <c r="O245">
        <f t="shared" si="18"/>
        <v>0</v>
      </c>
      <c r="P245">
        <f t="shared" si="19"/>
        <v>0</v>
      </c>
      <c r="Q245">
        <f t="shared" si="20"/>
        <v>0</v>
      </c>
      <c r="R245">
        <f t="shared" si="21"/>
        <v>0</v>
      </c>
      <c r="S245">
        <f t="shared" si="22"/>
        <v>0</v>
      </c>
    </row>
    <row r="246" spans="1:19" ht="27.95" customHeight="1">
      <c r="A246" s="95">
        <v>241</v>
      </c>
      <c r="B246" s="415"/>
      <c r="C246" s="416"/>
      <c r="D246" s="75"/>
      <c r="E246" s="75"/>
      <c r="F246" s="75"/>
      <c r="G246" s="75"/>
      <c r="H246" s="75"/>
      <c r="I246" s="75"/>
      <c r="J246" s="75"/>
      <c r="K246" s="75"/>
      <c r="L246" s="75"/>
      <c r="M246" s="414"/>
      <c r="N246" s="414"/>
      <c r="O246">
        <f t="shared" si="18"/>
        <v>0</v>
      </c>
      <c r="P246">
        <f t="shared" si="19"/>
        <v>0</v>
      </c>
      <c r="Q246">
        <f t="shared" si="20"/>
        <v>0</v>
      </c>
      <c r="R246">
        <f t="shared" si="21"/>
        <v>0</v>
      </c>
      <c r="S246">
        <f t="shared" si="22"/>
        <v>0</v>
      </c>
    </row>
    <row r="247" spans="1:19" ht="27.95" customHeight="1">
      <c r="A247" s="95">
        <v>242</v>
      </c>
      <c r="B247" s="415"/>
      <c r="C247" s="416"/>
      <c r="D247" s="75"/>
      <c r="E247" s="75"/>
      <c r="F247" s="75"/>
      <c r="G247" s="75"/>
      <c r="H247" s="75"/>
      <c r="I247" s="75"/>
      <c r="J247" s="75"/>
      <c r="K247" s="75"/>
      <c r="L247" s="75"/>
      <c r="M247" s="414"/>
      <c r="N247" s="414"/>
      <c r="O247">
        <f t="shared" si="18"/>
        <v>0</v>
      </c>
      <c r="P247">
        <f t="shared" si="19"/>
        <v>0</v>
      </c>
      <c r="Q247">
        <f t="shared" si="20"/>
        <v>0</v>
      </c>
      <c r="R247">
        <f t="shared" si="21"/>
        <v>0</v>
      </c>
      <c r="S247">
        <f t="shared" si="22"/>
        <v>0</v>
      </c>
    </row>
    <row r="248" spans="1:19" ht="27.95" customHeight="1">
      <c r="A248" s="95">
        <v>243</v>
      </c>
      <c r="B248" s="415"/>
      <c r="C248" s="416"/>
      <c r="D248" s="75"/>
      <c r="E248" s="75"/>
      <c r="F248" s="75"/>
      <c r="G248" s="75"/>
      <c r="H248" s="75"/>
      <c r="I248" s="75"/>
      <c r="J248" s="75"/>
      <c r="K248" s="75"/>
      <c r="L248" s="75"/>
      <c r="M248" s="414"/>
      <c r="N248" s="414"/>
      <c r="O248">
        <f t="shared" si="18"/>
        <v>0</v>
      </c>
      <c r="P248">
        <f t="shared" si="19"/>
        <v>0</v>
      </c>
      <c r="Q248">
        <f t="shared" si="20"/>
        <v>0</v>
      </c>
      <c r="R248">
        <f t="shared" si="21"/>
        <v>0</v>
      </c>
      <c r="S248">
        <f t="shared" si="22"/>
        <v>0</v>
      </c>
    </row>
    <row r="249" spans="1:19" ht="27.95" customHeight="1">
      <c r="A249" s="95">
        <v>244</v>
      </c>
      <c r="B249" s="415"/>
      <c r="C249" s="416"/>
      <c r="D249" s="75"/>
      <c r="E249" s="75"/>
      <c r="F249" s="75"/>
      <c r="G249" s="75"/>
      <c r="H249" s="75"/>
      <c r="I249" s="75"/>
      <c r="J249" s="75"/>
      <c r="K249" s="75"/>
      <c r="L249" s="75"/>
      <c r="M249" s="414"/>
      <c r="N249" s="414"/>
      <c r="O249">
        <f t="shared" si="18"/>
        <v>0</v>
      </c>
      <c r="P249">
        <f t="shared" si="19"/>
        <v>0</v>
      </c>
      <c r="Q249">
        <f t="shared" si="20"/>
        <v>0</v>
      </c>
      <c r="R249">
        <f t="shared" si="21"/>
        <v>0</v>
      </c>
      <c r="S249">
        <f t="shared" si="22"/>
        <v>0</v>
      </c>
    </row>
    <row r="250" spans="1:19" ht="27.95" customHeight="1">
      <c r="A250" s="95">
        <v>245</v>
      </c>
      <c r="B250" s="415"/>
      <c r="C250" s="416"/>
      <c r="D250" s="75"/>
      <c r="E250" s="75"/>
      <c r="F250" s="75"/>
      <c r="G250" s="75"/>
      <c r="H250" s="75"/>
      <c r="I250" s="75"/>
      <c r="J250" s="75"/>
      <c r="K250" s="75"/>
      <c r="L250" s="75"/>
      <c r="M250" s="414"/>
      <c r="N250" s="414"/>
      <c r="O250">
        <f t="shared" si="18"/>
        <v>0</v>
      </c>
      <c r="P250">
        <f t="shared" si="19"/>
        <v>0</v>
      </c>
      <c r="Q250">
        <f t="shared" si="20"/>
        <v>0</v>
      </c>
      <c r="R250">
        <f t="shared" si="21"/>
        <v>0</v>
      </c>
      <c r="S250">
        <f t="shared" si="22"/>
        <v>0</v>
      </c>
    </row>
    <row r="251" spans="1:19" ht="27.95" customHeight="1">
      <c r="A251" s="95">
        <v>246</v>
      </c>
      <c r="B251" s="415"/>
      <c r="C251" s="416"/>
      <c r="D251" s="75"/>
      <c r="E251" s="75"/>
      <c r="F251" s="75"/>
      <c r="G251" s="75"/>
      <c r="H251" s="75"/>
      <c r="I251" s="75"/>
      <c r="J251" s="75"/>
      <c r="K251" s="75"/>
      <c r="L251" s="75"/>
      <c r="M251" s="414"/>
      <c r="N251" s="414"/>
      <c r="O251">
        <f t="shared" si="18"/>
        <v>0</v>
      </c>
      <c r="P251">
        <f t="shared" si="19"/>
        <v>0</v>
      </c>
      <c r="Q251">
        <f t="shared" si="20"/>
        <v>0</v>
      </c>
      <c r="R251">
        <f t="shared" si="21"/>
        <v>0</v>
      </c>
      <c r="S251">
        <f t="shared" si="22"/>
        <v>0</v>
      </c>
    </row>
    <row r="252" spans="1:19" ht="27.95" customHeight="1">
      <c r="A252" s="95">
        <v>247</v>
      </c>
      <c r="B252" s="415"/>
      <c r="C252" s="416"/>
      <c r="D252" s="75"/>
      <c r="E252" s="75"/>
      <c r="F252" s="75"/>
      <c r="G252" s="75"/>
      <c r="H252" s="75"/>
      <c r="I252" s="75"/>
      <c r="J252" s="75"/>
      <c r="K252" s="75"/>
      <c r="L252" s="75"/>
      <c r="M252" s="414"/>
      <c r="N252" s="414"/>
      <c r="O252">
        <f t="shared" si="18"/>
        <v>0</v>
      </c>
      <c r="P252">
        <f t="shared" si="19"/>
        <v>0</v>
      </c>
      <c r="Q252">
        <f t="shared" si="20"/>
        <v>0</v>
      </c>
      <c r="R252">
        <f t="shared" si="21"/>
        <v>0</v>
      </c>
      <c r="S252">
        <f t="shared" si="22"/>
        <v>0</v>
      </c>
    </row>
    <row r="253" spans="1:19" ht="27.95" customHeight="1">
      <c r="A253" s="95">
        <v>248</v>
      </c>
      <c r="B253" s="415"/>
      <c r="C253" s="416"/>
      <c r="D253" s="75"/>
      <c r="E253" s="75"/>
      <c r="F253" s="75"/>
      <c r="G253" s="75"/>
      <c r="H253" s="75"/>
      <c r="I253" s="75"/>
      <c r="J253" s="75"/>
      <c r="K253" s="75"/>
      <c r="L253" s="75"/>
      <c r="M253" s="414"/>
      <c r="N253" s="414"/>
      <c r="O253">
        <f t="shared" si="18"/>
        <v>0</v>
      </c>
      <c r="P253">
        <f t="shared" si="19"/>
        <v>0</v>
      </c>
      <c r="Q253">
        <f t="shared" si="20"/>
        <v>0</v>
      </c>
      <c r="R253">
        <f t="shared" si="21"/>
        <v>0</v>
      </c>
      <c r="S253">
        <f t="shared" si="22"/>
        <v>0</v>
      </c>
    </row>
    <row r="254" spans="1:19" ht="27.95" customHeight="1">
      <c r="A254" s="95">
        <v>249</v>
      </c>
      <c r="B254" s="415"/>
      <c r="C254" s="416"/>
      <c r="D254" s="75"/>
      <c r="E254" s="75"/>
      <c r="F254" s="75"/>
      <c r="G254" s="75"/>
      <c r="H254" s="75"/>
      <c r="I254" s="75"/>
      <c r="J254" s="75"/>
      <c r="K254" s="75"/>
      <c r="L254" s="75"/>
      <c r="M254" s="414"/>
      <c r="N254" s="414"/>
      <c r="O254">
        <f t="shared" si="18"/>
        <v>0</v>
      </c>
      <c r="P254">
        <f t="shared" si="19"/>
        <v>0</v>
      </c>
      <c r="Q254">
        <f t="shared" si="20"/>
        <v>0</v>
      </c>
      <c r="R254">
        <f t="shared" si="21"/>
        <v>0</v>
      </c>
      <c r="S254">
        <f t="shared" si="22"/>
        <v>0</v>
      </c>
    </row>
    <row r="255" spans="1:19" ht="27.95" customHeight="1">
      <c r="A255" s="95">
        <v>250</v>
      </c>
      <c r="B255" s="415"/>
      <c r="C255" s="416"/>
      <c r="D255" s="75"/>
      <c r="E255" s="75"/>
      <c r="F255" s="75"/>
      <c r="G255" s="75"/>
      <c r="H255" s="75"/>
      <c r="I255" s="75"/>
      <c r="J255" s="75"/>
      <c r="K255" s="75"/>
      <c r="L255" s="75"/>
      <c r="M255" s="414"/>
      <c r="N255" s="414"/>
      <c r="O255">
        <f t="shared" si="18"/>
        <v>0</v>
      </c>
      <c r="P255">
        <f t="shared" si="19"/>
        <v>0</v>
      </c>
      <c r="Q255">
        <f t="shared" si="20"/>
        <v>0</v>
      </c>
      <c r="R255">
        <f t="shared" si="21"/>
        <v>0</v>
      </c>
      <c r="S255">
        <f t="shared" si="22"/>
        <v>0</v>
      </c>
    </row>
    <row r="256" spans="1:19" ht="27.95" customHeight="1">
      <c r="A256" s="95">
        <v>251</v>
      </c>
      <c r="B256" s="415"/>
      <c r="C256" s="416"/>
      <c r="D256" s="75"/>
      <c r="E256" s="75"/>
      <c r="F256" s="75"/>
      <c r="G256" s="75"/>
      <c r="H256" s="75"/>
      <c r="I256" s="75"/>
      <c r="J256" s="75"/>
      <c r="K256" s="75"/>
      <c r="L256" s="75"/>
      <c r="M256" s="414"/>
      <c r="N256" s="414"/>
      <c r="O256">
        <f t="shared" si="18"/>
        <v>0</v>
      </c>
      <c r="P256">
        <f t="shared" si="19"/>
        <v>0</v>
      </c>
      <c r="Q256">
        <f t="shared" si="20"/>
        <v>0</v>
      </c>
      <c r="R256">
        <f t="shared" si="21"/>
        <v>0</v>
      </c>
      <c r="S256">
        <f t="shared" si="22"/>
        <v>0</v>
      </c>
    </row>
    <row r="257" spans="1:19" ht="27.95" customHeight="1">
      <c r="A257" s="95">
        <v>252</v>
      </c>
      <c r="B257" s="415"/>
      <c r="C257" s="416"/>
      <c r="D257" s="75"/>
      <c r="E257" s="75"/>
      <c r="F257" s="75"/>
      <c r="G257" s="75"/>
      <c r="H257" s="75"/>
      <c r="I257" s="75"/>
      <c r="J257" s="75"/>
      <c r="K257" s="75"/>
      <c r="L257" s="75"/>
      <c r="M257" s="414"/>
      <c r="N257" s="414"/>
      <c r="O257">
        <f t="shared" si="18"/>
        <v>0</v>
      </c>
      <c r="P257">
        <f t="shared" si="19"/>
        <v>0</v>
      </c>
      <c r="Q257">
        <f t="shared" si="20"/>
        <v>0</v>
      </c>
      <c r="R257">
        <f t="shared" si="21"/>
        <v>0</v>
      </c>
      <c r="S257">
        <f t="shared" si="22"/>
        <v>0</v>
      </c>
    </row>
    <row r="258" spans="1:19" ht="27.95" customHeight="1">
      <c r="A258" s="95">
        <v>253</v>
      </c>
      <c r="B258" s="415"/>
      <c r="C258" s="416"/>
      <c r="D258" s="75"/>
      <c r="E258" s="75"/>
      <c r="F258" s="75"/>
      <c r="G258" s="75"/>
      <c r="H258" s="75"/>
      <c r="I258" s="75"/>
      <c r="J258" s="75"/>
      <c r="K258" s="75"/>
      <c r="L258" s="75"/>
      <c r="M258" s="414"/>
      <c r="N258" s="414"/>
      <c r="O258">
        <f t="shared" si="18"/>
        <v>0</v>
      </c>
      <c r="P258">
        <f t="shared" si="19"/>
        <v>0</v>
      </c>
      <c r="Q258">
        <f t="shared" si="20"/>
        <v>0</v>
      </c>
      <c r="R258">
        <f t="shared" si="21"/>
        <v>0</v>
      </c>
      <c r="S258">
        <f t="shared" si="22"/>
        <v>0</v>
      </c>
    </row>
    <row r="259" spans="1:19" ht="27.95" customHeight="1">
      <c r="A259" s="95">
        <v>254</v>
      </c>
      <c r="B259" s="415"/>
      <c r="C259" s="416"/>
      <c r="D259" s="75"/>
      <c r="E259" s="75"/>
      <c r="F259" s="75"/>
      <c r="G259" s="75"/>
      <c r="H259" s="75"/>
      <c r="I259" s="75"/>
      <c r="J259" s="75"/>
      <c r="K259" s="75"/>
      <c r="L259" s="75"/>
      <c r="M259" s="414"/>
      <c r="N259" s="414"/>
      <c r="O259">
        <f t="shared" si="18"/>
        <v>0</v>
      </c>
      <c r="P259">
        <f t="shared" si="19"/>
        <v>0</v>
      </c>
      <c r="Q259">
        <f t="shared" si="20"/>
        <v>0</v>
      </c>
      <c r="R259">
        <f t="shared" si="21"/>
        <v>0</v>
      </c>
      <c r="S259">
        <f t="shared" si="22"/>
        <v>0</v>
      </c>
    </row>
    <row r="260" spans="1:19" ht="27.95" customHeight="1">
      <c r="A260" s="95">
        <v>255</v>
      </c>
      <c r="B260" s="415"/>
      <c r="C260" s="416"/>
      <c r="D260" s="75"/>
      <c r="E260" s="75"/>
      <c r="F260" s="75"/>
      <c r="G260" s="75"/>
      <c r="H260" s="75"/>
      <c r="I260" s="75"/>
      <c r="J260" s="75"/>
      <c r="K260" s="75"/>
      <c r="L260" s="75"/>
      <c r="M260" s="414"/>
      <c r="N260" s="414"/>
      <c r="O260">
        <f t="shared" si="18"/>
        <v>0</v>
      </c>
      <c r="P260">
        <f t="shared" si="19"/>
        <v>0</v>
      </c>
      <c r="Q260">
        <f t="shared" si="20"/>
        <v>0</v>
      </c>
      <c r="R260">
        <f t="shared" si="21"/>
        <v>0</v>
      </c>
      <c r="S260">
        <f t="shared" si="22"/>
        <v>0</v>
      </c>
    </row>
    <row r="261" spans="1:19" ht="27.95" customHeight="1">
      <c r="A261" s="95">
        <v>256</v>
      </c>
      <c r="B261" s="415"/>
      <c r="C261" s="416"/>
      <c r="D261" s="75"/>
      <c r="E261" s="75"/>
      <c r="F261" s="75"/>
      <c r="G261" s="75"/>
      <c r="H261" s="75"/>
      <c r="I261" s="75"/>
      <c r="J261" s="75"/>
      <c r="K261" s="75"/>
      <c r="L261" s="75"/>
      <c r="M261" s="414"/>
      <c r="N261" s="414"/>
      <c r="O261">
        <f t="shared" si="18"/>
        <v>0</v>
      </c>
      <c r="P261">
        <f t="shared" si="19"/>
        <v>0</v>
      </c>
      <c r="Q261">
        <f t="shared" si="20"/>
        <v>0</v>
      </c>
      <c r="R261">
        <f t="shared" si="21"/>
        <v>0</v>
      </c>
      <c r="S261">
        <f t="shared" si="22"/>
        <v>0</v>
      </c>
    </row>
    <row r="262" spans="1:19" ht="27.95" customHeight="1">
      <c r="A262" s="95">
        <v>257</v>
      </c>
      <c r="B262" s="415"/>
      <c r="C262" s="416"/>
      <c r="D262" s="75"/>
      <c r="E262" s="75"/>
      <c r="F262" s="75"/>
      <c r="G262" s="75"/>
      <c r="H262" s="75"/>
      <c r="I262" s="75"/>
      <c r="J262" s="75"/>
      <c r="K262" s="75"/>
      <c r="L262" s="75"/>
      <c r="M262" s="414"/>
      <c r="N262" s="414"/>
      <c r="O262">
        <f t="shared" ref="O262:O325" si="23">COUNTIF(G262:L262,"〇")</f>
        <v>0</v>
      </c>
      <c r="P262">
        <f t="shared" ref="P262:P325" si="24">IF(D262="小学生",O262,0)</f>
        <v>0</v>
      </c>
      <c r="Q262">
        <f t="shared" ref="Q262:Q325" si="25">IF(D262="中学生",O262,0)</f>
        <v>0</v>
      </c>
      <c r="R262">
        <f t="shared" ref="R262:R325" si="26">IF(D262="高校生",O262,0)</f>
        <v>0</v>
      </c>
      <c r="S262">
        <f t="shared" ref="S262:S325" si="27">IF(D262="学生",O262,0)</f>
        <v>0</v>
      </c>
    </row>
    <row r="263" spans="1:19" ht="27.95" customHeight="1">
      <c r="A263" s="95">
        <v>258</v>
      </c>
      <c r="B263" s="415"/>
      <c r="C263" s="416"/>
      <c r="D263" s="75"/>
      <c r="E263" s="75"/>
      <c r="F263" s="75"/>
      <c r="G263" s="75"/>
      <c r="H263" s="75"/>
      <c r="I263" s="75"/>
      <c r="J263" s="75"/>
      <c r="K263" s="75"/>
      <c r="L263" s="75"/>
      <c r="M263" s="414"/>
      <c r="N263" s="414"/>
      <c r="O263">
        <f t="shared" si="23"/>
        <v>0</v>
      </c>
      <c r="P263">
        <f t="shared" si="24"/>
        <v>0</v>
      </c>
      <c r="Q263">
        <f t="shared" si="25"/>
        <v>0</v>
      </c>
      <c r="R263">
        <f t="shared" si="26"/>
        <v>0</v>
      </c>
      <c r="S263">
        <f t="shared" si="27"/>
        <v>0</v>
      </c>
    </row>
    <row r="264" spans="1:19" ht="27.95" customHeight="1">
      <c r="A264" s="95">
        <v>259</v>
      </c>
      <c r="B264" s="415"/>
      <c r="C264" s="416"/>
      <c r="D264" s="75"/>
      <c r="E264" s="75"/>
      <c r="F264" s="75"/>
      <c r="G264" s="75"/>
      <c r="H264" s="75"/>
      <c r="I264" s="75"/>
      <c r="J264" s="75"/>
      <c r="K264" s="75"/>
      <c r="L264" s="75"/>
      <c r="M264" s="414"/>
      <c r="N264" s="414"/>
      <c r="O264">
        <f t="shared" si="23"/>
        <v>0</v>
      </c>
      <c r="P264">
        <f t="shared" si="24"/>
        <v>0</v>
      </c>
      <c r="Q264">
        <f t="shared" si="25"/>
        <v>0</v>
      </c>
      <c r="R264">
        <f t="shared" si="26"/>
        <v>0</v>
      </c>
      <c r="S264">
        <f t="shared" si="27"/>
        <v>0</v>
      </c>
    </row>
    <row r="265" spans="1:19" ht="27.95" customHeight="1">
      <c r="A265" s="95">
        <v>260</v>
      </c>
      <c r="B265" s="415"/>
      <c r="C265" s="416"/>
      <c r="D265" s="75"/>
      <c r="E265" s="75"/>
      <c r="F265" s="75"/>
      <c r="G265" s="75"/>
      <c r="H265" s="75"/>
      <c r="I265" s="75"/>
      <c r="J265" s="75"/>
      <c r="K265" s="75"/>
      <c r="L265" s="75"/>
      <c r="M265" s="414"/>
      <c r="N265" s="414"/>
      <c r="O265">
        <f t="shared" si="23"/>
        <v>0</v>
      </c>
      <c r="P265">
        <f t="shared" si="24"/>
        <v>0</v>
      </c>
      <c r="Q265">
        <f t="shared" si="25"/>
        <v>0</v>
      </c>
      <c r="R265">
        <f t="shared" si="26"/>
        <v>0</v>
      </c>
      <c r="S265">
        <f t="shared" si="27"/>
        <v>0</v>
      </c>
    </row>
    <row r="266" spans="1:19" ht="27.95" customHeight="1">
      <c r="A266" s="95">
        <v>261</v>
      </c>
      <c r="B266" s="415"/>
      <c r="C266" s="416"/>
      <c r="D266" s="75"/>
      <c r="E266" s="75"/>
      <c r="F266" s="75"/>
      <c r="G266" s="75"/>
      <c r="H266" s="75"/>
      <c r="I266" s="75"/>
      <c r="J266" s="75"/>
      <c r="K266" s="75"/>
      <c r="L266" s="75"/>
      <c r="M266" s="414"/>
      <c r="N266" s="414"/>
      <c r="O266">
        <f t="shared" si="23"/>
        <v>0</v>
      </c>
      <c r="P266">
        <f t="shared" si="24"/>
        <v>0</v>
      </c>
      <c r="Q266">
        <f t="shared" si="25"/>
        <v>0</v>
      </c>
      <c r="R266">
        <f t="shared" si="26"/>
        <v>0</v>
      </c>
      <c r="S266">
        <f t="shared" si="27"/>
        <v>0</v>
      </c>
    </row>
    <row r="267" spans="1:19" ht="27.95" customHeight="1">
      <c r="A267" s="95">
        <v>262</v>
      </c>
      <c r="B267" s="415"/>
      <c r="C267" s="416"/>
      <c r="D267" s="75"/>
      <c r="E267" s="75"/>
      <c r="F267" s="75"/>
      <c r="G267" s="75"/>
      <c r="H267" s="75"/>
      <c r="I267" s="75"/>
      <c r="J267" s="75"/>
      <c r="K267" s="75"/>
      <c r="L267" s="75"/>
      <c r="M267" s="414"/>
      <c r="N267" s="414"/>
      <c r="O267">
        <f t="shared" si="23"/>
        <v>0</v>
      </c>
      <c r="P267">
        <f t="shared" si="24"/>
        <v>0</v>
      </c>
      <c r="Q267">
        <f t="shared" si="25"/>
        <v>0</v>
      </c>
      <c r="R267">
        <f t="shared" si="26"/>
        <v>0</v>
      </c>
      <c r="S267">
        <f t="shared" si="27"/>
        <v>0</v>
      </c>
    </row>
    <row r="268" spans="1:19" ht="27.95" customHeight="1">
      <c r="A268" s="95">
        <v>263</v>
      </c>
      <c r="B268" s="415"/>
      <c r="C268" s="416"/>
      <c r="D268" s="75"/>
      <c r="E268" s="75"/>
      <c r="F268" s="75"/>
      <c r="G268" s="75"/>
      <c r="H268" s="75"/>
      <c r="I268" s="75"/>
      <c r="J268" s="75"/>
      <c r="K268" s="75"/>
      <c r="L268" s="75"/>
      <c r="M268" s="414"/>
      <c r="N268" s="414"/>
      <c r="O268">
        <f t="shared" si="23"/>
        <v>0</v>
      </c>
      <c r="P268">
        <f t="shared" si="24"/>
        <v>0</v>
      </c>
      <c r="Q268">
        <f t="shared" si="25"/>
        <v>0</v>
      </c>
      <c r="R268">
        <f t="shared" si="26"/>
        <v>0</v>
      </c>
      <c r="S268">
        <f t="shared" si="27"/>
        <v>0</v>
      </c>
    </row>
    <row r="269" spans="1:19" ht="27.95" customHeight="1">
      <c r="A269" s="95">
        <v>264</v>
      </c>
      <c r="B269" s="415"/>
      <c r="C269" s="416"/>
      <c r="D269" s="75"/>
      <c r="E269" s="75"/>
      <c r="F269" s="75"/>
      <c r="G269" s="75"/>
      <c r="H269" s="75"/>
      <c r="I269" s="75"/>
      <c r="J269" s="75"/>
      <c r="K269" s="75"/>
      <c r="L269" s="75"/>
      <c r="M269" s="414"/>
      <c r="N269" s="414"/>
      <c r="O269">
        <f t="shared" si="23"/>
        <v>0</v>
      </c>
      <c r="P269">
        <f t="shared" si="24"/>
        <v>0</v>
      </c>
      <c r="Q269">
        <f t="shared" si="25"/>
        <v>0</v>
      </c>
      <c r="R269">
        <f t="shared" si="26"/>
        <v>0</v>
      </c>
      <c r="S269">
        <f t="shared" si="27"/>
        <v>0</v>
      </c>
    </row>
    <row r="270" spans="1:19" ht="27.95" customHeight="1">
      <c r="A270" s="95">
        <v>265</v>
      </c>
      <c r="B270" s="415"/>
      <c r="C270" s="416"/>
      <c r="D270" s="75"/>
      <c r="E270" s="75"/>
      <c r="F270" s="75"/>
      <c r="G270" s="75"/>
      <c r="H270" s="75"/>
      <c r="I270" s="75"/>
      <c r="J270" s="75"/>
      <c r="K270" s="75"/>
      <c r="L270" s="75"/>
      <c r="M270" s="414"/>
      <c r="N270" s="414"/>
      <c r="O270">
        <f t="shared" si="23"/>
        <v>0</v>
      </c>
      <c r="P270">
        <f t="shared" si="24"/>
        <v>0</v>
      </c>
      <c r="Q270">
        <f t="shared" si="25"/>
        <v>0</v>
      </c>
      <c r="R270">
        <f t="shared" si="26"/>
        <v>0</v>
      </c>
      <c r="S270">
        <f t="shared" si="27"/>
        <v>0</v>
      </c>
    </row>
    <row r="271" spans="1:19" ht="27.95" customHeight="1">
      <c r="A271" s="95">
        <v>266</v>
      </c>
      <c r="B271" s="415"/>
      <c r="C271" s="416"/>
      <c r="D271" s="75"/>
      <c r="E271" s="75"/>
      <c r="F271" s="75"/>
      <c r="G271" s="75"/>
      <c r="H271" s="75"/>
      <c r="I271" s="75"/>
      <c r="J271" s="75"/>
      <c r="K271" s="75"/>
      <c r="L271" s="75"/>
      <c r="M271" s="414"/>
      <c r="N271" s="414"/>
      <c r="O271">
        <f t="shared" si="23"/>
        <v>0</v>
      </c>
      <c r="P271">
        <f t="shared" si="24"/>
        <v>0</v>
      </c>
      <c r="Q271">
        <f t="shared" si="25"/>
        <v>0</v>
      </c>
      <c r="R271">
        <f t="shared" si="26"/>
        <v>0</v>
      </c>
      <c r="S271">
        <f t="shared" si="27"/>
        <v>0</v>
      </c>
    </row>
    <row r="272" spans="1:19" ht="27.95" customHeight="1">
      <c r="A272" s="95">
        <v>267</v>
      </c>
      <c r="B272" s="415"/>
      <c r="C272" s="416"/>
      <c r="D272" s="75"/>
      <c r="E272" s="75"/>
      <c r="F272" s="75"/>
      <c r="G272" s="75"/>
      <c r="H272" s="75"/>
      <c r="I272" s="75"/>
      <c r="J272" s="75"/>
      <c r="K272" s="75"/>
      <c r="L272" s="75"/>
      <c r="M272" s="414"/>
      <c r="N272" s="414"/>
      <c r="O272">
        <f t="shared" si="23"/>
        <v>0</v>
      </c>
      <c r="P272">
        <f t="shared" si="24"/>
        <v>0</v>
      </c>
      <c r="Q272">
        <f t="shared" si="25"/>
        <v>0</v>
      </c>
      <c r="R272">
        <f t="shared" si="26"/>
        <v>0</v>
      </c>
      <c r="S272">
        <f t="shared" si="27"/>
        <v>0</v>
      </c>
    </row>
    <row r="273" spans="1:19" ht="27.95" customHeight="1">
      <c r="A273" s="95">
        <v>268</v>
      </c>
      <c r="B273" s="415"/>
      <c r="C273" s="416"/>
      <c r="D273" s="75"/>
      <c r="E273" s="75"/>
      <c r="F273" s="75"/>
      <c r="G273" s="75"/>
      <c r="H273" s="75"/>
      <c r="I273" s="75"/>
      <c r="J273" s="75"/>
      <c r="K273" s="75"/>
      <c r="L273" s="75"/>
      <c r="M273" s="414"/>
      <c r="N273" s="414"/>
      <c r="O273">
        <f t="shared" si="23"/>
        <v>0</v>
      </c>
      <c r="P273">
        <f t="shared" si="24"/>
        <v>0</v>
      </c>
      <c r="Q273">
        <f t="shared" si="25"/>
        <v>0</v>
      </c>
      <c r="R273">
        <f t="shared" si="26"/>
        <v>0</v>
      </c>
      <c r="S273">
        <f t="shared" si="27"/>
        <v>0</v>
      </c>
    </row>
    <row r="274" spans="1:19" ht="27.95" customHeight="1">
      <c r="A274" s="95">
        <v>269</v>
      </c>
      <c r="B274" s="415"/>
      <c r="C274" s="416"/>
      <c r="D274" s="75"/>
      <c r="E274" s="75"/>
      <c r="F274" s="75"/>
      <c r="G274" s="75"/>
      <c r="H274" s="75"/>
      <c r="I274" s="75"/>
      <c r="J274" s="75"/>
      <c r="K274" s="75"/>
      <c r="L274" s="75"/>
      <c r="M274" s="414"/>
      <c r="N274" s="414"/>
      <c r="O274">
        <f t="shared" si="23"/>
        <v>0</v>
      </c>
      <c r="P274">
        <f t="shared" si="24"/>
        <v>0</v>
      </c>
      <c r="Q274">
        <f t="shared" si="25"/>
        <v>0</v>
      </c>
      <c r="R274">
        <f t="shared" si="26"/>
        <v>0</v>
      </c>
      <c r="S274">
        <f t="shared" si="27"/>
        <v>0</v>
      </c>
    </row>
    <row r="275" spans="1:19" ht="27.95" customHeight="1">
      <c r="A275" s="95">
        <v>270</v>
      </c>
      <c r="B275" s="415"/>
      <c r="C275" s="416"/>
      <c r="D275" s="75"/>
      <c r="E275" s="75"/>
      <c r="F275" s="75"/>
      <c r="G275" s="75"/>
      <c r="H275" s="75"/>
      <c r="I275" s="75"/>
      <c r="J275" s="75"/>
      <c r="K275" s="75"/>
      <c r="L275" s="75"/>
      <c r="M275" s="414"/>
      <c r="N275" s="414"/>
      <c r="O275">
        <f t="shared" si="23"/>
        <v>0</v>
      </c>
      <c r="P275">
        <f t="shared" si="24"/>
        <v>0</v>
      </c>
      <c r="Q275">
        <f t="shared" si="25"/>
        <v>0</v>
      </c>
      <c r="R275">
        <f t="shared" si="26"/>
        <v>0</v>
      </c>
      <c r="S275">
        <f t="shared" si="27"/>
        <v>0</v>
      </c>
    </row>
    <row r="276" spans="1:19" ht="27.95" customHeight="1">
      <c r="A276" s="95">
        <v>271</v>
      </c>
      <c r="B276" s="415"/>
      <c r="C276" s="416"/>
      <c r="D276" s="75"/>
      <c r="E276" s="75"/>
      <c r="F276" s="75"/>
      <c r="G276" s="75"/>
      <c r="H276" s="75"/>
      <c r="I276" s="75"/>
      <c r="J276" s="75"/>
      <c r="K276" s="75"/>
      <c r="L276" s="75"/>
      <c r="M276" s="414"/>
      <c r="N276" s="414"/>
      <c r="O276">
        <f t="shared" si="23"/>
        <v>0</v>
      </c>
      <c r="P276">
        <f t="shared" si="24"/>
        <v>0</v>
      </c>
      <c r="Q276">
        <f t="shared" si="25"/>
        <v>0</v>
      </c>
      <c r="R276">
        <f t="shared" si="26"/>
        <v>0</v>
      </c>
      <c r="S276">
        <f t="shared" si="27"/>
        <v>0</v>
      </c>
    </row>
    <row r="277" spans="1:19" ht="27.95" customHeight="1">
      <c r="A277" s="95">
        <v>272</v>
      </c>
      <c r="B277" s="415"/>
      <c r="C277" s="416"/>
      <c r="D277" s="75"/>
      <c r="E277" s="75"/>
      <c r="F277" s="75"/>
      <c r="G277" s="75"/>
      <c r="H277" s="75"/>
      <c r="I277" s="75"/>
      <c r="J277" s="75"/>
      <c r="K277" s="75"/>
      <c r="L277" s="75"/>
      <c r="M277" s="414"/>
      <c r="N277" s="414"/>
      <c r="O277">
        <f t="shared" si="23"/>
        <v>0</v>
      </c>
      <c r="P277">
        <f t="shared" si="24"/>
        <v>0</v>
      </c>
      <c r="Q277">
        <f t="shared" si="25"/>
        <v>0</v>
      </c>
      <c r="R277">
        <f t="shared" si="26"/>
        <v>0</v>
      </c>
      <c r="S277">
        <f t="shared" si="27"/>
        <v>0</v>
      </c>
    </row>
    <row r="278" spans="1:19" ht="27.95" customHeight="1">
      <c r="A278" s="95">
        <v>273</v>
      </c>
      <c r="B278" s="415"/>
      <c r="C278" s="416"/>
      <c r="D278" s="75"/>
      <c r="E278" s="75"/>
      <c r="F278" s="75"/>
      <c r="G278" s="75"/>
      <c r="H278" s="75"/>
      <c r="I278" s="75"/>
      <c r="J278" s="75"/>
      <c r="K278" s="75"/>
      <c r="L278" s="75"/>
      <c r="M278" s="414"/>
      <c r="N278" s="414"/>
      <c r="O278">
        <f t="shared" si="23"/>
        <v>0</v>
      </c>
      <c r="P278">
        <f t="shared" si="24"/>
        <v>0</v>
      </c>
      <c r="Q278">
        <f t="shared" si="25"/>
        <v>0</v>
      </c>
      <c r="R278">
        <f t="shared" si="26"/>
        <v>0</v>
      </c>
      <c r="S278">
        <f t="shared" si="27"/>
        <v>0</v>
      </c>
    </row>
    <row r="279" spans="1:19" ht="27.95" customHeight="1">
      <c r="A279" s="95">
        <v>274</v>
      </c>
      <c r="B279" s="415"/>
      <c r="C279" s="416"/>
      <c r="D279" s="75"/>
      <c r="E279" s="75"/>
      <c r="F279" s="75"/>
      <c r="G279" s="75"/>
      <c r="H279" s="75"/>
      <c r="I279" s="75"/>
      <c r="J279" s="75"/>
      <c r="K279" s="75"/>
      <c r="L279" s="75"/>
      <c r="M279" s="414"/>
      <c r="N279" s="414"/>
      <c r="O279">
        <f t="shared" si="23"/>
        <v>0</v>
      </c>
      <c r="P279">
        <f t="shared" si="24"/>
        <v>0</v>
      </c>
      <c r="Q279">
        <f t="shared" si="25"/>
        <v>0</v>
      </c>
      <c r="R279">
        <f t="shared" si="26"/>
        <v>0</v>
      </c>
      <c r="S279">
        <f t="shared" si="27"/>
        <v>0</v>
      </c>
    </row>
    <row r="280" spans="1:19" ht="27.95" customHeight="1">
      <c r="A280" s="95">
        <v>275</v>
      </c>
      <c r="B280" s="415"/>
      <c r="C280" s="416"/>
      <c r="D280" s="75"/>
      <c r="E280" s="75"/>
      <c r="F280" s="75"/>
      <c r="G280" s="75"/>
      <c r="H280" s="75"/>
      <c r="I280" s="75"/>
      <c r="J280" s="75"/>
      <c r="K280" s="75"/>
      <c r="L280" s="75"/>
      <c r="M280" s="414"/>
      <c r="N280" s="414"/>
      <c r="O280">
        <f t="shared" si="23"/>
        <v>0</v>
      </c>
      <c r="P280">
        <f t="shared" si="24"/>
        <v>0</v>
      </c>
      <c r="Q280">
        <f t="shared" si="25"/>
        <v>0</v>
      </c>
      <c r="R280">
        <f t="shared" si="26"/>
        <v>0</v>
      </c>
      <c r="S280">
        <f t="shared" si="27"/>
        <v>0</v>
      </c>
    </row>
    <row r="281" spans="1:19" ht="27.95" customHeight="1">
      <c r="A281" s="95">
        <v>276</v>
      </c>
      <c r="B281" s="415"/>
      <c r="C281" s="416"/>
      <c r="D281" s="75"/>
      <c r="E281" s="75"/>
      <c r="F281" s="75"/>
      <c r="G281" s="75"/>
      <c r="H281" s="75"/>
      <c r="I281" s="75"/>
      <c r="J281" s="75"/>
      <c r="K281" s="75"/>
      <c r="L281" s="75"/>
      <c r="M281" s="414"/>
      <c r="N281" s="414"/>
      <c r="O281">
        <f t="shared" si="23"/>
        <v>0</v>
      </c>
      <c r="P281">
        <f t="shared" si="24"/>
        <v>0</v>
      </c>
      <c r="Q281">
        <f t="shared" si="25"/>
        <v>0</v>
      </c>
      <c r="R281">
        <f t="shared" si="26"/>
        <v>0</v>
      </c>
      <c r="S281">
        <f t="shared" si="27"/>
        <v>0</v>
      </c>
    </row>
    <row r="282" spans="1:19" ht="27.95" customHeight="1">
      <c r="A282" s="95">
        <v>277</v>
      </c>
      <c r="B282" s="415"/>
      <c r="C282" s="416"/>
      <c r="D282" s="75"/>
      <c r="E282" s="75"/>
      <c r="F282" s="75"/>
      <c r="G282" s="75"/>
      <c r="H282" s="75"/>
      <c r="I282" s="75"/>
      <c r="J282" s="75"/>
      <c r="K282" s="75"/>
      <c r="L282" s="75"/>
      <c r="M282" s="414"/>
      <c r="N282" s="414"/>
      <c r="O282">
        <f t="shared" si="23"/>
        <v>0</v>
      </c>
      <c r="P282">
        <f t="shared" si="24"/>
        <v>0</v>
      </c>
      <c r="Q282">
        <f t="shared" si="25"/>
        <v>0</v>
      </c>
      <c r="R282">
        <f t="shared" si="26"/>
        <v>0</v>
      </c>
      <c r="S282">
        <f t="shared" si="27"/>
        <v>0</v>
      </c>
    </row>
    <row r="283" spans="1:19" ht="27.95" customHeight="1">
      <c r="A283" s="95">
        <v>278</v>
      </c>
      <c r="B283" s="415"/>
      <c r="C283" s="416"/>
      <c r="D283" s="75"/>
      <c r="E283" s="75"/>
      <c r="F283" s="75"/>
      <c r="G283" s="75"/>
      <c r="H283" s="75"/>
      <c r="I283" s="75"/>
      <c r="J283" s="75"/>
      <c r="K283" s="75"/>
      <c r="L283" s="75"/>
      <c r="M283" s="414"/>
      <c r="N283" s="414"/>
      <c r="O283">
        <f t="shared" si="23"/>
        <v>0</v>
      </c>
      <c r="P283">
        <f t="shared" si="24"/>
        <v>0</v>
      </c>
      <c r="Q283">
        <f t="shared" si="25"/>
        <v>0</v>
      </c>
      <c r="R283">
        <f t="shared" si="26"/>
        <v>0</v>
      </c>
      <c r="S283">
        <f t="shared" si="27"/>
        <v>0</v>
      </c>
    </row>
    <row r="284" spans="1:19" ht="27.95" customHeight="1">
      <c r="A284" s="95">
        <v>279</v>
      </c>
      <c r="B284" s="415"/>
      <c r="C284" s="416"/>
      <c r="D284" s="75"/>
      <c r="E284" s="75"/>
      <c r="F284" s="75"/>
      <c r="G284" s="75"/>
      <c r="H284" s="75"/>
      <c r="I284" s="75"/>
      <c r="J284" s="75"/>
      <c r="K284" s="75"/>
      <c r="L284" s="75"/>
      <c r="M284" s="414"/>
      <c r="N284" s="414"/>
      <c r="O284">
        <f t="shared" si="23"/>
        <v>0</v>
      </c>
      <c r="P284">
        <f t="shared" si="24"/>
        <v>0</v>
      </c>
      <c r="Q284">
        <f t="shared" si="25"/>
        <v>0</v>
      </c>
      <c r="R284">
        <f t="shared" si="26"/>
        <v>0</v>
      </c>
      <c r="S284">
        <f t="shared" si="27"/>
        <v>0</v>
      </c>
    </row>
    <row r="285" spans="1:19" ht="27.95" customHeight="1">
      <c r="A285" s="95">
        <v>280</v>
      </c>
      <c r="B285" s="415"/>
      <c r="C285" s="416"/>
      <c r="D285" s="75"/>
      <c r="E285" s="75"/>
      <c r="F285" s="75"/>
      <c r="G285" s="75"/>
      <c r="H285" s="75"/>
      <c r="I285" s="75"/>
      <c r="J285" s="75"/>
      <c r="K285" s="75"/>
      <c r="L285" s="75"/>
      <c r="M285" s="414"/>
      <c r="N285" s="414"/>
      <c r="O285">
        <f t="shared" si="23"/>
        <v>0</v>
      </c>
      <c r="P285">
        <f t="shared" si="24"/>
        <v>0</v>
      </c>
      <c r="Q285">
        <f t="shared" si="25"/>
        <v>0</v>
      </c>
      <c r="R285">
        <f t="shared" si="26"/>
        <v>0</v>
      </c>
      <c r="S285">
        <f t="shared" si="27"/>
        <v>0</v>
      </c>
    </row>
    <row r="286" spans="1:19" ht="27.95" customHeight="1">
      <c r="A286" s="95">
        <v>281</v>
      </c>
      <c r="B286" s="415"/>
      <c r="C286" s="416"/>
      <c r="D286" s="75"/>
      <c r="E286" s="75"/>
      <c r="F286" s="75"/>
      <c r="G286" s="75"/>
      <c r="H286" s="75"/>
      <c r="I286" s="75"/>
      <c r="J286" s="75"/>
      <c r="K286" s="75"/>
      <c r="L286" s="75"/>
      <c r="M286" s="414"/>
      <c r="N286" s="414"/>
      <c r="O286">
        <f t="shared" si="23"/>
        <v>0</v>
      </c>
      <c r="P286">
        <f t="shared" si="24"/>
        <v>0</v>
      </c>
      <c r="Q286">
        <f t="shared" si="25"/>
        <v>0</v>
      </c>
      <c r="R286">
        <f t="shared" si="26"/>
        <v>0</v>
      </c>
      <c r="S286">
        <f t="shared" si="27"/>
        <v>0</v>
      </c>
    </row>
    <row r="287" spans="1:19" ht="27.95" customHeight="1">
      <c r="A287" s="95">
        <v>282</v>
      </c>
      <c r="B287" s="415"/>
      <c r="C287" s="416"/>
      <c r="D287" s="75"/>
      <c r="E287" s="75"/>
      <c r="F287" s="75"/>
      <c r="G287" s="75"/>
      <c r="H287" s="75"/>
      <c r="I287" s="75"/>
      <c r="J287" s="75"/>
      <c r="K287" s="75"/>
      <c r="L287" s="75"/>
      <c r="M287" s="414"/>
      <c r="N287" s="414"/>
      <c r="O287">
        <f t="shared" si="23"/>
        <v>0</v>
      </c>
      <c r="P287">
        <f t="shared" si="24"/>
        <v>0</v>
      </c>
      <c r="Q287">
        <f t="shared" si="25"/>
        <v>0</v>
      </c>
      <c r="R287">
        <f t="shared" si="26"/>
        <v>0</v>
      </c>
      <c r="S287">
        <f t="shared" si="27"/>
        <v>0</v>
      </c>
    </row>
    <row r="288" spans="1:19" ht="27.95" customHeight="1">
      <c r="A288" s="95">
        <v>283</v>
      </c>
      <c r="B288" s="415"/>
      <c r="C288" s="416"/>
      <c r="D288" s="75"/>
      <c r="E288" s="75"/>
      <c r="F288" s="75"/>
      <c r="G288" s="75"/>
      <c r="H288" s="75"/>
      <c r="I288" s="75"/>
      <c r="J288" s="75"/>
      <c r="K288" s="75"/>
      <c r="L288" s="75"/>
      <c r="M288" s="414"/>
      <c r="N288" s="414"/>
      <c r="O288">
        <f t="shared" si="23"/>
        <v>0</v>
      </c>
      <c r="P288">
        <f t="shared" si="24"/>
        <v>0</v>
      </c>
      <c r="Q288">
        <f t="shared" si="25"/>
        <v>0</v>
      </c>
      <c r="R288">
        <f t="shared" si="26"/>
        <v>0</v>
      </c>
      <c r="S288">
        <f t="shared" si="27"/>
        <v>0</v>
      </c>
    </row>
    <row r="289" spans="1:19" ht="27.95" customHeight="1">
      <c r="A289" s="95">
        <v>284</v>
      </c>
      <c r="B289" s="415"/>
      <c r="C289" s="416"/>
      <c r="D289" s="75"/>
      <c r="E289" s="75"/>
      <c r="F289" s="75"/>
      <c r="G289" s="75"/>
      <c r="H289" s="75"/>
      <c r="I289" s="75"/>
      <c r="J289" s="75"/>
      <c r="K289" s="75"/>
      <c r="L289" s="75"/>
      <c r="M289" s="414"/>
      <c r="N289" s="414"/>
      <c r="O289">
        <f t="shared" si="23"/>
        <v>0</v>
      </c>
      <c r="P289">
        <f t="shared" si="24"/>
        <v>0</v>
      </c>
      <c r="Q289">
        <f t="shared" si="25"/>
        <v>0</v>
      </c>
      <c r="R289">
        <f t="shared" si="26"/>
        <v>0</v>
      </c>
      <c r="S289">
        <f t="shared" si="27"/>
        <v>0</v>
      </c>
    </row>
    <row r="290" spans="1:19" ht="27.95" customHeight="1">
      <c r="A290" s="95">
        <v>285</v>
      </c>
      <c r="B290" s="415"/>
      <c r="C290" s="416"/>
      <c r="D290" s="75"/>
      <c r="E290" s="75"/>
      <c r="F290" s="75"/>
      <c r="G290" s="75"/>
      <c r="H290" s="75"/>
      <c r="I290" s="75"/>
      <c r="J290" s="75"/>
      <c r="K290" s="75"/>
      <c r="L290" s="75"/>
      <c r="M290" s="414"/>
      <c r="N290" s="414"/>
      <c r="O290">
        <f t="shared" si="23"/>
        <v>0</v>
      </c>
      <c r="P290">
        <f t="shared" si="24"/>
        <v>0</v>
      </c>
      <c r="Q290">
        <f t="shared" si="25"/>
        <v>0</v>
      </c>
      <c r="R290">
        <f t="shared" si="26"/>
        <v>0</v>
      </c>
      <c r="S290">
        <f t="shared" si="27"/>
        <v>0</v>
      </c>
    </row>
    <row r="291" spans="1:19" ht="27.95" customHeight="1">
      <c r="A291" s="95">
        <v>286</v>
      </c>
      <c r="B291" s="415"/>
      <c r="C291" s="416"/>
      <c r="D291" s="75"/>
      <c r="E291" s="75"/>
      <c r="F291" s="75"/>
      <c r="G291" s="75"/>
      <c r="H291" s="75"/>
      <c r="I291" s="75"/>
      <c r="J291" s="75"/>
      <c r="K291" s="75"/>
      <c r="L291" s="75"/>
      <c r="M291" s="414"/>
      <c r="N291" s="414"/>
      <c r="O291">
        <f t="shared" si="23"/>
        <v>0</v>
      </c>
      <c r="P291">
        <f t="shared" si="24"/>
        <v>0</v>
      </c>
      <c r="Q291">
        <f t="shared" si="25"/>
        <v>0</v>
      </c>
      <c r="R291">
        <f t="shared" si="26"/>
        <v>0</v>
      </c>
      <c r="S291">
        <f t="shared" si="27"/>
        <v>0</v>
      </c>
    </row>
    <row r="292" spans="1:19" ht="27.95" customHeight="1">
      <c r="A292" s="95">
        <v>287</v>
      </c>
      <c r="B292" s="415"/>
      <c r="C292" s="416"/>
      <c r="D292" s="75"/>
      <c r="E292" s="75"/>
      <c r="F292" s="75"/>
      <c r="G292" s="75"/>
      <c r="H292" s="75"/>
      <c r="I292" s="75"/>
      <c r="J292" s="75"/>
      <c r="K292" s="75"/>
      <c r="L292" s="75"/>
      <c r="M292" s="414"/>
      <c r="N292" s="414"/>
      <c r="O292">
        <f t="shared" si="23"/>
        <v>0</v>
      </c>
      <c r="P292">
        <f t="shared" si="24"/>
        <v>0</v>
      </c>
      <c r="Q292">
        <f t="shared" si="25"/>
        <v>0</v>
      </c>
      <c r="R292">
        <f t="shared" si="26"/>
        <v>0</v>
      </c>
      <c r="S292">
        <f t="shared" si="27"/>
        <v>0</v>
      </c>
    </row>
    <row r="293" spans="1:19" ht="27.95" customHeight="1">
      <c r="A293" s="95">
        <v>288</v>
      </c>
      <c r="B293" s="415"/>
      <c r="C293" s="416"/>
      <c r="D293" s="75"/>
      <c r="E293" s="75"/>
      <c r="F293" s="75"/>
      <c r="G293" s="75"/>
      <c r="H293" s="75"/>
      <c r="I293" s="75"/>
      <c r="J293" s="75"/>
      <c r="K293" s="75"/>
      <c r="L293" s="75"/>
      <c r="M293" s="414"/>
      <c r="N293" s="414"/>
      <c r="O293">
        <f t="shared" si="23"/>
        <v>0</v>
      </c>
      <c r="P293">
        <f t="shared" si="24"/>
        <v>0</v>
      </c>
      <c r="Q293">
        <f t="shared" si="25"/>
        <v>0</v>
      </c>
      <c r="R293">
        <f t="shared" si="26"/>
        <v>0</v>
      </c>
      <c r="S293">
        <f t="shared" si="27"/>
        <v>0</v>
      </c>
    </row>
    <row r="294" spans="1:19" ht="27.95" customHeight="1">
      <c r="A294" s="95">
        <v>289</v>
      </c>
      <c r="B294" s="415"/>
      <c r="C294" s="416"/>
      <c r="D294" s="75"/>
      <c r="E294" s="75"/>
      <c r="F294" s="75"/>
      <c r="G294" s="75"/>
      <c r="H294" s="75"/>
      <c r="I294" s="75"/>
      <c r="J294" s="75"/>
      <c r="K294" s="75"/>
      <c r="L294" s="75"/>
      <c r="M294" s="414"/>
      <c r="N294" s="414"/>
      <c r="O294">
        <f t="shared" si="23"/>
        <v>0</v>
      </c>
      <c r="P294">
        <f t="shared" si="24"/>
        <v>0</v>
      </c>
      <c r="Q294">
        <f t="shared" si="25"/>
        <v>0</v>
      </c>
      <c r="R294">
        <f t="shared" si="26"/>
        <v>0</v>
      </c>
      <c r="S294">
        <f t="shared" si="27"/>
        <v>0</v>
      </c>
    </row>
    <row r="295" spans="1:19" ht="27.95" customHeight="1">
      <c r="A295" s="95">
        <v>290</v>
      </c>
      <c r="B295" s="415"/>
      <c r="C295" s="416"/>
      <c r="D295" s="75"/>
      <c r="E295" s="75"/>
      <c r="F295" s="75"/>
      <c r="G295" s="75"/>
      <c r="H295" s="75"/>
      <c r="I295" s="75"/>
      <c r="J295" s="75"/>
      <c r="K295" s="75"/>
      <c r="L295" s="75"/>
      <c r="M295" s="414"/>
      <c r="N295" s="414"/>
      <c r="O295">
        <f t="shared" si="23"/>
        <v>0</v>
      </c>
      <c r="P295">
        <f t="shared" si="24"/>
        <v>0</v>
      </c>
      <c r="Q295">
        <f t="shared" si="25"/>
        <v>0</v>
      </c>
      <c r="R295">
        <f t="shared" si="26"/>
        <v>0</v>
      </c>
      <c r="S295">
        <f t="shared" si="27"/>
        <v>0</v>
      </c>
    </row>
    <row r="296" spans="1:19" ht="27.95" customHeight="1">
      <c r="A296" s="95">
        <v>291</v>
      </c>
      <c r="B296" s="415"/>
      <c r="C296" s="416"/>
      <c r="D296" s="75"/>
      <c r="E296" s="75"/>
      <c r="F296" s="75"/>
      <c r="G296" s="75"/>
      <c r="H296" s="75"/>
      <c r="I296" s="75"/>
      <c r="J296" s="75"/>
      <c r="K296" s="75"/>
      <c r="L296" s="75"/>
      <c r="M296" s="414"/>
      <c r="N296" s="414"/>
      <c r="O296">
        <f t="shared" si="23"/>
        <v>0</v>
      </c>
      <c r="P296">
        <f t="shared" si="24"/>
        <v>0</v>
      </c>
      <c r="Q296">
        <f t="shared" si="25"/>
        <v>0</v>
      </c>
      <c r="R296">
        <f t="shared" si="26"/>
        <v>0</v>
      </c>
      <c r="S296">
        <f t="shared" si="27"/>
        <v>0</v>
      </c>
    </row>
    <row r="297" spans="1:19" ht="27.95" customHeight="1">
      <c r="A297" s="95">
        <v>292</v>
      </c>
      <c r="B297" s="415"/>
      <c r="C297" s="416"/>
      <c r="D297" s="75"/>
      <c r="E297" s="75"/>
      <c r="F297" s="75"/>
      <c r="G297" s="75"/>
      <c r="H297" s="75"/>
      <c r="I297" s="75"/>
      <c r="J297" s="75"/>
      <c r="K297" s="75"/>
      <c r="L297" s="75"/>
      <c r="M297" s="414"/>
      <c r="N297" s="414"/>
      <c r="O297">
        <f t="shared" si="23"/>
        <v>0</v>
      </c>
      <c r="P297">
        <f t="shared" si="24"/>
        <v>0</v>
      </c>
      <c r="Q297">
        <f t="shared" si="25"/>
        <v>0</v>
      </c>
      <c r="R297">
        <f t="shared" si="26"/>
        <v>0</v>
      </c>
      <c r="S297">
        <f t="shared" si="27"/>
        <v>0</v>
      </c>
    </row>
    <row r="298" spans="1:19" ht="27.95" customHeight="1">
      <c r="A298" s="95">
        <v>293</v>
      </c>
      <c r="B298" s="415"/>
      <c r="C298" s="416"/>
      <c r="D298" s="75"/>
      <c r="E298" s="75"/>
      <c r="F298" s="75"/>
      <c r="G298" s="75"/>
      <c r="H298" s="75"/>
      <c r="I298" s="75"/>
      <c r="J298" s="75"/>
      <c r="K298" s="75"/>
      <c r="L298" s="75"/>
      <c r="M298" s="414"/>
      <c r="N298" s="414"/>
      <c r="O298">
        <f t="shared" si="23"/>
        <v>0</v>
      </c>
      <c r="P298">
        <f t="shared" si="24"/>
        <v>0</v>
      </c>
      <c r="Q298">
        <f t="shared" si="25"/>
        <v>0</v>
      </c>
      <c r="R298">
        <f t="shared" si="26"/>
        <v>0</v>
      </c>
      <c r="S298">
        <f t="shared" si="27"/>
        <v>0</v>
      </c>
    </row>
    <row r="299" spans="1:19" ht="27.95" customHeight="1">
      <c r="A299" s="95">
        <v>294</v>
      </c>
      <c r="B299" s="415"/>
      <c r="C299" s="416"/>
      <c r="D299" s="75"/>
      <c r="E299" s="75"/>
      <c r="F299" s="75"/>
      <c r="G299" s="75"/>
      <c r="H299" s="75"/>
      <c r="I299" s="75"/>
      <c r="J299" s="75"/>
      <c r="K299" s="75"/>
      <c r="L299" s="75"/>
      <c r="M299" s="414"/>
      <c r="N299" s="414"/>
      <c r="O299">
        <f t="shared" si="23"/>
        <v>0</v>
      </c>
      <c r="P299">
        <f t="shared" si="24"/>
        <v>0</v>
      </c>
      <c r="Q299">
        <f t="shared" si="25"/>
        <v>0</v>
      </c>
      <c r="R299">
        <f t="shared" si="26"/>
        <v>0</v>
      </c>
      <c r="S299">
        <f t="shared" si="27"/>
        <v>0</v>
      </c>
    </row>
    <row r="300" spans="1:19" ht="27.95" customHeight="1">
      <c r="A300" s="95">
        <v>295</v>
      </c>
      <c r="B300" s="415"/>
      <c r="C300" s="416"/>
      <c r="D300" s="75"/>
      <c r="E300" s="75"/>
      <c r="F300" s="75"/>
      <c r="G300" s="75"/>
      <c r="H300" s="75"/>
      <c r="I300" s="75"/>
      <c r="J300" s="75"/>
      <c r="K300" s="75"/>
      <c r="L300" s="75"/>
      <c r="M300" s="414"/>
      <c r="N300" s="414"/>
      <c r="O300">
        <f t="shared" si="23"/>
        <v>0</v>
      </c>
      <c r="P300">
        <f t="shared" si="24"/>
        <v>0</v>
      </c>
      <c r="Q300">
        <f t="shared" si="25"/>
        <v>0</v>
      </c>
      <c r="R300">
        <f t="shared" si="26"/>
        <v>0</v>
      </c>
      <c r="S300">
        <f t="shared" si="27"/>
        <v>0</v>
      </c>
    </row>
    <row r="301" spans="1:19" ht="27.95" customHeight="1">
      <c r="A301" s="95">
        <v>296</v>
      </c>
      <c r="B301" s="415"/>
      <c r="C301" s="416"/>
      <c r="D301" s="75"/>
      <c r="E301" s="75"/>
      <c r="F301" s="75"/>
      <c r="G301" s="75"/>
      <c r="H301" s="75"/>
      <c r="I301" s="75"/>
      <c r="J301" s="75"/>
      <c r="K301" s="75"/>
      <c r="L301" s="75"/>
      <c r="M301" s="414"/>
      <c r="N301" s="414"/>
      <c r="O301">
        <f t="shared" si="23"/>
        <v>0</v>
      </c>
      <c r="P301">
        <f t="shared" si="24"/>
        <v>0</v>
      </c>
      <c r="Q301">
        <f t="shared" si="25"/>
        <v>0</v>
      </c>
      <c r="R301">
        <f t="shared" si="26"/>
        <v>0</v>
      </c>
      <c r="S301">
        <f t="shared" si="27"/>
        <v>0</v>
      </c>
    </row>
    <row r="302" spans="1:19" ht="27.95" customHeight="1">
      <c r="A302" s="95">
        <v>297</v>
      </c>
      <c r="B302" s="415"/>
      <c r="C302" s="416"/>
      <c r="D302" s="75"/>
      <c r="E302" s="75"/>
      <c r="F302" s="75"/>
      <c r="G302" s="75"/>
      <c r="H302" s="75"/>
      <c r="I302" s="75"/>
      <c r="J302" s="75"/>
      <c r="K302" s="75"/>
      <c r="L302" s="75"/>
      <c r="M302" s="414"/>
      <c r="N302" s="414"/>
      <c r="O302">
        <f t="shared" si="23"/>
        <v>0</v>
      </c>
      <c r="P302">
        <f t="shared" si="24"/>
        <v>0</v>
      </c>
      <c r="Q302">
        <f t="shared" si="25"/>
        <v>0</v>
      </c>
      <c r="R302">
        <f t="shared" si="26"/>
        <v>0</v>
      </c>
      <c r="S302">
        <f t="shared" si="27"/>
        <v>0</v>
      </c>
    </row>
    <row r="303" spans="1:19" ht="27.95" customHeight="1">
      <c r="A303" s="95">
        <v>298</v>
      </c>
      <c r="B303" s="415"/>
      <c r="C303" s="416"/>
      <c r="D303" s="75"/>
      <c r="E303" s="75"/>
      <c r="F303" s="75"/>
      <c r="G303" s="75"/>
      <c r="H303" s="75"/>
      <c r="I303" s="75"/>
      <c r="J303" s="75"/>
      <c r="K303" s="75"/>
      <c r="L303" s="75"/>
      <c r="M303" s="414"/>
      <c r="N303" s="414"/>
      <c r="O303">
        <f t="shared" si="23"/>
        <v>0</v>
      </c>
      <c r="P303">
        <f t="shared" si="24"/>
        <v>0</v>
      </c>
      <c r="Q303">
        <f t="shared" si="25"/>
        <v>0</v>
      </c>
      <c r="R303">
        <f t="shared" si="26"/>
        <v>0</v>
      </c>
      <c r="S303">
        <f t="shared" si="27"/>
        <v>0</v>
      </c>
    </row>
    <row r="304" spans="1:19" ht="27.95" customHeight="1">
      <c r="A304" s="95">
        <v>299</v>
      </c>
      <c r="B304" s="415"/>
      <c r="C304" s="416"/>
      <c r="D304" s="75"/>
      <c r="E304" s="75"/>
      <c r="F304" s="75"/>
      <c r="G304" s="75"/>
      <c r="H304" s="75"/>
      <c r="I304" s="75"/>
      <c r="J304" s="75"/>
      <c r="K304" s="75"/>
      <c r="L304" s="75"/>
      <c r="M304" s="414"/>
      <c r="N304" s="414"/>
      <c r="O304">
        <f t="shared" si="23"/>
        <v>0</v>
      </c>
      <c r="P304">
        <f t="shared" si="24"/>
        <v>0</v>
      </c>
      <c r="Q304">
        <f t="shared" si="25"/>
        <v>0</v>
      </c>
      <c r="R304">
        <f t="shared" si="26"/>
        <v>0</v>
      </c>
      <c r="S304">
        <f t="shared" si="27"/>
        <v>0</v>
      </c>
    </row>
    <row r="305" spans="1:19" ht="27.95" customHeight="1">
      <c r="A305" s="95">
        <v>300</v>
      </c>
      <c r="B305" s="415"/>
      <c r="C305" s="416"/>
      <c r="D305" s="75"/>
      <c r="E305" s="75"/>
      <c r="F305" s="75"/>
      <c r="G305" s="75"/>
      <c r="H305" s="75"/>
      <c r="I305" s="75"/>
      <c r="J305" s="75"/>
      <c r="K305" s="75"/>
      <c r="L305" s="75"/>
      <c r="M305" s="414"/>
      <c r="N305" s="414"/>
      <c r="O305">
        <f t="shared" si="23"/>
        <v>0</v>
      </c>
      <c r="P305">
        <f t="shared" si="24"/>
        <v>0</v>
      </c>
      <c r="Q305">
        <f t="shared" si="25"/>
        <v>0</v>
      </c>
      <c r="R305">
        <f t="shared" si="26"/>
        <v>0</v>
      </c>
      <c r="S305">
        <f t="shared" si="27"/>
        <v>0</v>
      </c>
    </row>
    <row r="306" spans="1:19" ht="27.95" customHeight="1">
      <c r="A306" s="95">
        <v>301</v>
      </c>
      <c r="B306" s="415"/>
      <c r="C306" s="416"/>
      <c r="D306" s="75"/>
      <c r="E306" s="75"/>
      <c r="F306" s="75"/>
      <c r="G306" s="75"/>
      <c r="H306" s="75"/>
      <c r="I306" s="75"/>
      <c r="J306" s="75"/>
      <c r="K306" s="75"/>
      <c r="L306" s="75"/>
      <c r="M306" s="414"/>
      <c r="N306" s="414"/>
      <c r="O306">
        <f t="shared" si="23"/>
        <v>0</v>
      </c>
      <c r="P306">
        <f t="shared" si="24"/>
        <v>0</v>
      </c>
      <c r="Q306">
        <f t="shared" si="25"/>
        <v>0</v>
      </c>
      <c r="R306">
        <f t="shared" si="26"/>
        <v>0</v>
      </c>
      <c r="S306">
        <f t="shared" si="27"/>
        <v>0</v>
      </c>
    </row>
    <row r="307" spans="1:19" ht="27.95" customHeight="1">
      <c r="A307" s="95">
        <v>302</v>
      </c>
      <c r="B307" s="415"/>
      <c r="C307" s="416"/>
      <c r="D307" s="75"/>
      <c r="E307" s="75"/>
      <c r="F307" s="75"/>
      <c r="G307" s="75"/>
      <c r="H307" s="75"/>
      <c r="I307" s="75"/>
      <c r="J307" s="75"/>
      <c r="K307" s="75"/>
      <c r="L307" s="75"/>
      <c r="M307" s="414"/>
      <c r="N307" s="414"/>
      <c r="O307">
        <f t="shared" si="23"/>
        <v>0</v>
      </c>
      <c r="P307">
        <f t="shared" si="24"/>
        <v>0</v>
      </c>
      <c r="Q307">
        <f t="shared" si="25"/>
        <v>0</v>
      </c>
      <c r="R307">
        <f t="shared" si="26"/>
        <v>0</v>
      </c>
      <c r="S307">
        <f t="shared" si="27"/>
        <v>0</v>
      </c>
    </row>
    <row r="308" spans="1:19" ht="27.95" customHeight="1">
      <c r="A308" s="95">
        <v>303</v>
      </c>
      <c r="B308" s="415"/>
      <c r="C308" s="416"/>
      <c r="D308" s="75"/>
      <c r="E308" s="75"/>
      <c r="F308" s="75"/>
      <c r="G308" s="75"/>
      <c r="H308" s="75"/>
      <c r="I308" s="75"/>
      <c r="J308" s="75"/>
      <c r="K308" s="75"/>
      <c r="L308" s="75"/>
      <c r="M308" s="414"/>
      <c r="N308" s="414"/>
      <c r="O308">
        <f t="shared" si="23"/>
        <v>0</v>
      </c>
      <c r="P308">
        <f t="shared" si="24"/>
        <v>0</v>
      </c>
      <c r="Q308">
        <f t="shared" si="25"/>
        <v>0</v>
      </c>
      <c r="R308">
        <f t="shared" si="26"/>
        <v>0</v>
      </c>
      <c r="S308">
        <f t="shared" si="27"/>
        <v>0</v>
      </c>
    </row>
    <row r="309" spans="1:19" ht="27.95" customHeight="1">
      <c r="A309" s="95">
        <v>304</v>
      </c>
      <c r="B309" s="415"/>
      <c r="C309" s="416"/>
      <c r="D309" s="75"/>
      <c r="E309" s="75"/>
      <c r="F309" s="75"/>
      <c r="G309" s="75"/>
      <c r="H309" s="75"/>
      <c r="I309" s="75"/>
      <c r="J309" s="75"/>
      <c r="K309" s="75"/>
      <c r="L309" s="75"/>
      <c r="M309" s="414"/>
      <c r="N309" s="414"/>
      <c r="O309">
        <f t="shared" si="23"/>
        <v>0</v>
      </c>
      <c r="P309">
        <f t="shared" si="24"/>
        <v>0</v>
      </c>
      <c r="Q309">
        <f t="shared" si="25"/>
        <v>0</v>
      </c>
      <c r="R309">
        <f t="shared" si="26"/>
        <v>0</v>
      </c>
      <c r="S309">
        <f t="shared" si="27"/>
        <v>0</v>
      </c>
    </row>
    <row r="310" spans="1:19" ht="27.95" customHeight="1">
      <c r="A310" s="95">
        <v>305</v>
      </c>
      <c r="B310" s="415"/>
      <c r="C310" s="416"/>
      <c r="D310" s="75"/>
      <c r="E310" s="75"/>
      <c r="F310" s="75"/>
      <c r="G310" s="75"/>
      <c r="H310" s="75"/>
      <c r="I310" s="75"/>
      <c r="J310" s="75"/>
      <c r="K310" s="75"/>
      <c r="L310" s="75"/>
      <c r="M310" s="414"/>
      <c r="N310" s="414"/>
      <c r="O310">
        <f t="shared" si="23"/>
        <v>0</v>
      </c>
      <c r="P310">
        <f t="shared" si="24"/>
        <v>0</v>
      </c>
      <c r="Q310">
        <f t="shared" si="25"/>
        <v>0</v>
      </c>
      <c r="R310">
        <f t="shared" si="26"/>
        <v>0</v>
      </c>
      <c r="S310">
        <f t="shared" si="27"/>
        <v>0</v>
      </c>
    </row>
    <row r="311" spans="1:19" ht="27.95" customHeight="1">
      <c r="A311" s="95">
        <v>306</v>
      </c>
      <c r="B311" s="415"/>
      <c r="C311" s="416"/>
      <c r="D311" s="75"/>
      <c r="E311" s="75"/>
      <c r="F311" s="75"/>
      <c r="G311" s="75"/>
      <c r="H311" s="75"/>
      <c r="I311" s="75"/>
      <c r="J311" s="75"/>
      <c r="K311" s="75"/>
      <c r="L311" s="75"/>
      <c r="M311" s="414"/>
      <c r="N311" s="414"/>
      <c r="O311">
        <f t="shared" si="23"/>
        <v>0</v>
      </c>
      <c r="P311">
        <f t="shared" si="24"/>
        <v>0</v>
      </c>
      <c r="Q311">
        <f t="shared" si="25"/>
        <v>0</v>
      </c>
      <c r="R311">
        <f t="shared" si="26"/>
        <v>0</v>
      </c>
      <c r="S311">
        <f t="shared" si="27"/>
        <v>0</v>
      </c>
    </row>
    <row r="312" spans="1:19" ht="27.95" customHeight="1">
      <c r="A312" s="95">
        <v>307</v>
      </c>
      <c r="B312" s="415"/>
      <c r="C312" s="416"/>
      <c r="D312" s="75"/>
      <c r="E312" s="75"/>
      <c r="F312" s="75"/>
      <c r="G312" s="75"/>
      <c r="H312" s="75"/>
      <c r="I312" s="75"/>
      <c r="J312" s="75"/>
      <c r="K312" s="75"/>
      <c r="L312" s="75"/>
      <c r="M312" s="414"/>
      <c r="N312" s="414"/>
      <c r="O312">
        <f t="shared" si="23"/>
        <v>0</v>
      </c>
      <c r="P312">
        <f t="shared" si="24"/>
        <v>0</v>
      </c>
      <c r="Q312">
        <f t="shared" si="25"/>
        <v>0</v>
      </c>
      <c r="R312">
        <f t="shared" si="26"/>
        <v>0</v>
      </c>
      <c r="S312">
        <f t="shared" si="27"/>
        <v>0</v>
      </c>
    </row>
    <row r="313" spans="1:19" ht="27.95" customHeight="1">
      <c r="A313" s="95">
        <v>308</v>
      </c>
      <c r="B313" s="415"/>
      <c r="C313" s="416"/>
      <c r="D313" s="75"/>
      <c r="E313" s="75"/>
      <c r="F313" s="75"/>
      <c r="G313" s="75"/>
      <c r="H313" s="75"/>
      <c r="I313" s="75"/>
      <c r="J313" s="75"/>
      <c r="K313" s="75"/>
      <c r="L313" s="75"/>
      <c r="M313" s="414"/>
      <c r="N313" s="414"/>
      <c r="O313">
        <f t="shared" si="23"/>
        <v>0</v>
      </c>
      <c r="P313">
        <f t="shared" si="24"/>
        <v>0</v>
      </c>
      <c r="Q313">
        <f t="shared" si="25"/>
        <v>0</v>
      </c>
      <c r="R313">
        <f t="shared" si="26"/>
        <v>0</v>
      </c>
      <c r="S313">
        <f t="shared" si="27"/>
        <v>0</v>
      </c>
    </row>
    <row r="314" spans="1:19" ht="27.95" customHeight="1">
      <c r="A314" s="95">
        <v>309</v>
      </c>
      <c r="B314" s="415"/>
      <c r="C314" s="416"/>
      <c r="D314" s="75"/>
      <c r="E314" s="75"/>
      <c r="F314" s="75"/>
      <c r="G314" s="75"/>
      <c r="H314" s="75"/>
      <c r="I314" s="75"/>
      <c r="J314" s="75"/>
      <c r="K314" s="75"/>
      <c r="L314" s="75"/>
      <c r="M314" s="414"/>
      <c r="N314" s="414"/>
      <c r="O314">
        <f t="shared" si="23"/>
        <v>0</v>
      </c>
      <c r="P314">
        <f t="shared" si="24"/>
        <v>0</v>
      </c>
      <c r="Q314">
        <f t="shared" si="25"/>
        <v>0</v>
      </c>
      <c r="R314">
        <f t="shared" si="26"/>
        <v>0</v>
      </c>
      <c r="S314">
        <f t="shared" si="27"/>
        <v>0</v>
      </c>
    </row>
    <row r="315" spans="1:19" ht="27.95" customHeight="1">
      <c r="A315" s="95">
        <v>310</v>
      </c>
      <c r="B315" s="415"/>
      <c r="C315" s="416"/>
      <c r="D315" s="75"/>
      <c r="E315" s="75"/>
      <c r="F315" s="75"/>
      <c r="G315" s="75"/>
      <c r="H315" s="75"/>
      <c r="I315" s="75"/>
      <c r="J315" s="75"/>
      <c r="K315" s="75"/>
      <c r="L315" s="75"/>
      <c r="M315" s="414"/>
      <c r="N315" s="414"/>
      <c r="O315">
        <f t="shared" si="23"/>
        <v>0</v>
      </c>
      <c r="P315">
        <f t="shared" si="24"/>
        <v>0</v>
      </c>
      <c r="Q315">
        <f t="shared" si="25"/>
        <v>0</v>
      </c>
      <c r="R315">
        <f t="shared" si="26"/>
        <v>0</v>
      </c>
      <c r="S315">
        <f t="shared" si="27"/>
        <v>0</v>
      </c>
    </row>
    <row r="316" spans="1:19" ht="27.95" customHeight="1">
      <c r="A316" s="95">
        <v>311</v>
      </c>
      <c r="B316" s="415"/>
      <c r="C316" s="416"/>
      <c r="D316" s="75"/>
      <c r="E316" s="75"/>
      <c r="F316" s="75"/>
      <c r="G316" s="75"/>
      <c r="H316" s="75"/>
      <c r="I316" s="75"/>
      <c r="J316" s="75"/>
      <c r="K316" s="75"/>
      <c r="L316" s="75"/>
      <c r="M316" s="414"/>
      <c r="N316" s="414"/>
      <c r="O316">
        <f t="shared" si="23"/>
        <v>0</v>
      </c>
      <c r="P316">
        <f t="shared" si="24"/>
        <v>0</v>
      </c>
      <c r="Q316">
        <f t="shared" si="25"/>
        <v>0</v>
      </c>
      <c r="R316">
        <f t="shared" si="26"/>
        <v>0</v>
      </c>
      <c r="S316">
        <f t="shared" si="27"/>
        <v>0</v>
      </c>
    </row>
    <row r="317" spans="1:19" ht="27.95" customHeight="1">
      <c r="A317" s="95">
        <v>312</v>
      </c>
      <c r="B317" s="415"/>
      <c r="C317" s="416"/>
      <c r="D317" s="75"/>
      <c r="E317" s="75"/>
      <c r="F317" s="75"/>
      <c r="G317" s="75"/>
      <c r="H317" s="75"/>
      <c r="I317" s="75"/>
      <c r="J317" s="75"/>
      <c r="K317" s="75"/>
      <c r="L317" s="75"/>
      <c r="M317" s="414"/>
      <c r="N317" s="414"/>
      <c r="O317">
        <f t="shared" si="23"/>
        <v>0</v>
      </c>
      <c r="P317">
        <f t="shared" si="24"/>
        <v>0</v>
      </c>
      <c r="Q317">
        <f t="shared" si="25"/>
        <v>0</v>
      </c>
      <c r="R317">
        <f t="shared" si="26"/>
        <v>0</v>
      </c>
      <c r="S317">
        <f t="shared" si="27"/>
        <v>0</v>
      </c>
    </row>
    <row r="318" spans="1:19" ht="27.95" customHeight="1">
      <c r="A318" s="95">
        <v>313</v>
      </c>
      <c r="B318" s="415"/>
      <c r="C318" s="416"/>
      <c r="D318" s="75"/>
      <c r="E318" s="75"/>
      <c r="F318" s="75"/>
      <c r="G318" s="75"/>
      <c r="H318" s="75"/>
      <c r="I318" s="75"/>
      <c r="J318" s="75"/>
      <c r="K318" s="75"/>
      <c r="L318" s="75"/>
      <c r="M318" s="414"/>
      <c r="N318" s="414"/>
      <c r="O318">
        <f t="shared" si="23"/>
        <v>0</v>
      </c>
      <c r="P318">
        <f t="shared" si="24"/>
        <v>0</v>
      </c>
      <c r="Q318">
        <f t="shared" si="25"/>
        <v>0</v>
      </c>
      <c r="R318">
        <f t="shared" si="26"/>
        <v>0</v>
      </c>
      <c r="S318">
        <f t="shared" si="27"/>
        <v>0</v>
      </c>
    </row>
    <row r="319" spans="1:19" ht="27.95" customHeight="1">
      <c r="A319" s="95">
        <v>314</v>
      </c>
      <c r="B319" s="415"/>
      <c r="C319" s="416"/>
      <c r="D319" s="75"/>
      <c r="E319" s="75"/>
      <c r="F319" s="75"/>
      <c r="G319" s="75"/>
      <c r="H319" s="75"/>
      <c r="I319" s="75"/>
      <c r="J319" s="75"/>
      <c r="K319" s="75"/>
      <c r="L319" s="75"/>
      <c r="M319" s="414"/>
      <c r="N319" s="414"/>
      <c r="O319">
        <f t="shared" si="23"/>
        <v>0</v>
      </c>
      <c r="P319">
        <f t="shared" si="24"/>
        <v>0</v>
      </c>
      <c r="Q319">
        <f t="shared" si="25"/>
        <v>0</v>
      </c>
      <c r="R319">
        <f t="shared" si="26"/>
        <v>0</v>
      </c>
      <c r="S319">
        <f t="shared" si="27"/>
        <v>0</v>
      </c>
    </row>
    <row r="320" spans="1:19" ht="27.95" customHeight="1">
      <c r="A320" s="95">
        <v>315</v>
      </c>
      <c r="B320" s="415"/>
      <c r="C320" s="416"/>
      <c r="D320" s="75"/>
      <c r="E320" s="75"/>
      <c r="F320" s="75"/>
      <c r="G320" s="75"/>
      <c r="H320" s="75"/>
      <c r="I320" s="75"/>
      <c r="J320" s="75"/>
      <c r="K320" s="75"/>
      <c r="L320" s="75"/>
      <c r="M320" s="414"/>
      <c r="N320" s="414"/>
      <c r="O320">
        <f t="shared" si="23"/>
        <v>0</v>
      </c>
      <c r="P320">
        <f t="shared" si="24"/>
        <v>0</v>
      </c>
      <c r="Q320">
        <f t="shared" si="25"/>
        <v>0</v>
      </c>
      <c r="R320">
        <f t="shared" si="26"/>
        <v>0</v>
      </c>
      <c r="S320">
        <f t="shared" si="27"/>
        <v>0</v>
      </c>
    </row>
    <row r="321" spans="1:19" ht="27.95" customHeight="1">
      <c r="A321" s="95">
        <v>316</v>
      </c>
      <c r="B321" s="415"/>
      <c r="C321" s="416"/>
      <c r="D321" s="75"/>
      <c r="E321" s="75"/>
      <c r="F321" s="75"/>
      <c r="G321" s="75"/>
      <c r="H321" s="75"/>
      <c r="I321" s="75"/>
      <c r="J321" s="75"/>
      <c r="K321" s="75"/>
      <c r="L321" s="75"/>
      <c r="M321" s="414"/>
      <c r="N321" s="414"/>
      <c r="O321">
        <f t="shared" si="23"/>
        <v>0</v>
      </c>
      <c r="P321">
        <f t="shared" si="24"/>
        <v>0</v>
      </c>
      <c r="Q321">
        <f t="shared" si="25"/>
        <v>0</v>
      </c>
      <c r="R321">
        <f t="shared" si="26"/>
        <v>0</v>
      </c>
      <c r="S321">
        <f t="shared" si="27"/>
        <v>0</v>
      </c>
    </row>
    <row r="322" spans="1:19" ht="27.95" customHeight="1">
      <c r="A322" s="95">
        <v>317</v>
      </c>
      <c r="B322" s="415"/>
      <c r="C322" s="416"/>
      <c r="D322" s="75"/>
      <c r="E322" s="75"/>
      <c r="F322" s="75"/>
      <c r="G322" s="75"/>
      <c r="H322" s="75"/>
      <c r="I322" s="75"/>
      <c r="J322" s="75"/>
      <c r="K322" s="75"/>
      <c r="L322" s="75"/>
      <c r="M322" s="414"/>
      <c r="N322" s="414"/>
      <c r="O322">
        <f t="shared" si="23"/>
        <v>0</v>
      </c>
      <c r="P322">
        <f t="shared" si="24"/>
        <v>0</v>
      </c>
      <c r="Q322">
        <f t="shared" si="25"/>
        <v>0</v>
      </c>
      <c r="R322">
        <f t="shared" si="26"/>
        <v>0</v>
      </c>
      <c r="S322">
        <f t="shared" si="27"/>
        <v>0</v>
      </c>
    </row>
    <row r="323" spans="1:19" ht="27.95" customHeight="1">
      <c r="A323" s="95">
        <v>318</v>
      </c>
      <c r="B323" s="415"/>
      <c r="C323" s="416"/>
      <c r="D323" s="75"/>
      <c r="E323" s="75"/>
      <c r="F323" s="75"/>
      <c r="G323" s="75"/>
      <c r="H323" s="75"/>
      <c r="I323" s="75"/>
      <c r="J323" s="75"/>
      <c r="K323" s="75"/>
      <c r="L323" s="75"/>
      <c r="M323" s="414"/>
      <c r="N323" s="414"/>
      <c r="O323">
        <f t="shared" si="23"/>
        <v>0</v>
      </c>
      <c r="P323">
        <f t="shared" si="24"/>
        <v>0</v>
      </c>
      <c r="Q323">
        <f t="shared" si="25"/>
        <v>0</v>
      </c>
      <c r="R323">
        <f t="shared" si="26"/>
        <v>0</v>
      </c>
      <c r="S323">
        <f t="shared" si="27"/>
        <v>0</v>
      </c>
    </row>
    <row r="324" spans="1:19" ht="27.95" customHeight="1">
      <c r="A324" s="95">
        <v>319</v>
      </c>
      <c r="B324" s="415"/>
      <c r="C324" s="416"/>
      <c r="D324" s="75"/>
      <c r="E324" s="75"/>
      <c r="F324" s="75"/>
      <c r="G324" s="75"/>
      <c r="H324" s="75"/>
      <c r="I324" s="75"/>
      <c r="J324" s="75"/>
      <c r="K324" s="75"/>
      <c r="L324" s="75"/>
      <c r="M324" s="414"/>
      <c r="N324" s="414"/>
      <c r="O324">
        <f t="shared" si="23"/>
        <v>0</v>
      </c>
      <c r="P324">
        <f t="shared" si="24"/>
        <v>0</v>
      </c>
      <c r="Q324">
        <f t="shared" si="25"/>
        <v>0</v>
      </c>
      <c r="R324">
        <f t="shared" si="26"/>
        <v>0</v>
      </c>
      <c r="S324">
        <f t="shared" si="27"/>
        <v>0</v>
      </c>
    </row>
    <row r="325" spans="1:19" ht="27.95" customHeight="1">
      <c r="A325" s="95">
        <v>320</v>
      </c>
      <c r="B325" s="415"/>
      <c r="C325" s="416"/>
      <c r="D325" s="75"/>
      <c r="E325" s="75"/>
      <c r="F325" s="75"/>
      <c r="G325" s="75"/>
      <c r="H325" s="75"/>
      <c r="I325" s="75"/>
      <c r="J325" s="75"/>
      <c r="K325" s="75"/>
      <c r="L325" s="75"/>
      <c r="M325" s="414"/>
      <c r="N325" s="414"/>
      <c r="O325">
        <f t="shared" si="23"/>
        <v>0</v>
      </c>
      <c r="P325">
        <f t="shared" si="24"/>
        <v>0</v>
      </c>
      <c r="Q325">
        <f t="shared" si="25"/>
        <v>0</v>
      </c>
      <c r="R325">
        <f t="shared" si="26"/>
        <v>0</v>
      </c>
      <c r="S325">
        <f t="shared" si="27"/>
        <v>0</v>
      </c>
    </row>
    <row r="326" spans="1:19" ht="27.95" customHeight="1"/>
    <row r="327" spans="1:19" ht="27.95" customHeight="1"/>
    <row r="328" spans="1:19" ht="27.95" customHeight="1"/>
    <row r="329" spans="1:19" ht="27.95" customHeight="1"/>
    <row r="330" spans="1:19" ht="27.95" customHeight="1"/>
    <row r="331" spans="1:19" ht="27.95" customHeight="1"/>
    <row r="332" spans="1:19" ht="27.95" customHeight="1"/>
    <row r="333" spans="1:19" ht="27.95" customHeight="1"/>
    <row r="334" spans="1:19" ht="27.95" customHeight="1"/>
    <row r="335" spans="1:19" ht="27.95" customHeight="1"/>
  </sheetData>
  <sheetProtection sheet="1" objects="1" scenarios="1"/>
  <mergeCells count="650">
    <mergeCell ref="B323:C323"/>
    <mergeCell ref="M323:N323"/>
    <mergeCell ref="B324:C324"/>
    <mergeCell ref="M324:N324"/>
    <mergeCell ref="B325:C325"/>
    <mergeCell ref="M325:N325"/>
    <mergeCell ref="B320:C320"/>
    <mergeCell ref="M320:N320"/>
    <mergeCell ref="B321:C321"/>
    <mergeCell ref="M321:N321"/>
    <mergeCell ref="B322:C322"/>
    <mergeCell ref="M322:N322"/>
    <mergeCell ref="B317:C317"/>
    <mergeCell ref="M317:N317"/>
    <mergeCell ref="B318:C318"/>
    <mergeCell ref="M318:N318"/>
    <mergeCell ref="B319:C319"/>
    <mergeCell ref="M319:N319"/>
    <mergeCell ref="B314:C314"/>
    <mergeCell ref="M314:N314"/>
    <mergeCell ref="B315:C315"/>
    <mergeCell ref="M315:N315"/>
    <mergeCell ref="B316:C316"/>
    <mergeCell ref="M316:N316"/>
    <mergeCell ref="B311:C311"/>
    <mergeCell ref="M311:N311"/>
    <mergeCell ref="B312:C312"/>
    <mergeCell ref="M312:N312"/>
    <mergeCell ref="B313:C313"/>
    <mergeCell ref="M313:N313"/>
    <mergeCell ref="B308:C308"/>
    <mergeCell ref="M308:N308"/>
    <mergeCell ref="B309:C309"/>
    <mergeCell ref="M309:N309"/>
    <mergeCell ref="B310:C310"/>
    <mergeCell ref="M310:N310"/>
    <mergeCell ref="B305:C305"/>
    <mergeCell ref="M305:N305"/>
    <mergeCell ref="B306:C306"/>
    <mergeCell ref="M306:N306"/>
    <mergeCell ref="B307:C307"/>
    <mergeCell ref="M307:N307"/>
    <mergeCell ref="B302:C302"/>
    <mergeCell ref="M302:N302"/>
    <mergeCell ref="B303:C303"/>
    <mergeCell ref="M303:N303"/>
    <mergeCell ref="B304:C304"/>
    <mergeCell ref="M304:N304"/>
    <mergeCell ref="B299:C299"/>
    <mergeCell ref="M299:N299"/>
    <mergeCell ref="B300:C300"/>
    <mergeCell ref="M300:N300"/>
    <mergeCell ref="B301:C301"/>
    <mergeCell ref="M301:N301"/>
    <mergeCell ref="B296:C296"/>
    <mergeCell ref="M296:N296"/>
    <mergeCell ref="B297:C297"/>
    <mergeCell ref="M297:N297"/>
    <mergeCell ref="B298:C298"/>
    <mergeCell ref="M298:N298"/>
    <mergeCell ref="B293:C293"/>
    <mergeCell ref="M293:N293"/>
    <mergeCell ref="B294:C294"/>
    <mergeCell ref="M294:N294"/>
    <mergeCell ref="B295:C295"/>
    <mergeCell ref="M295:N295"/>
    <mergeCell ref="B290:C290"/>
    <mergeCell ref="M290:N290"/>
    <mergeCell ref="B291:C291"/>
    <mergeCell ref="M291:N291"/>
    <mergeCell ref="B292:C292"/>
    <mergeCell ref="M292:N292"/>
    <mergeCell ref="B287:C287"/>
    <mergeCell ref="M287:N287"/>
    <mergeCell ref="B288:C288"/>
    <mergeCell ref="M288:N288"/>
    <mergeCell ref="B289:C289"/>
    <mergeCell ref="M289:N289"/>
    <mergeCell ref="B284:C284"/>
    <mergeCell ref="M284:N284"/>
    <mergeCell ref="B285:C285"/>
    <mergeCell ref="M285:N285"/>
    <mergeCell ref="B286:C286"/>
    <mergeCell ref="M286:N286"/>
    <mergeCell ref="B281:C281"/>
    <mergeCell ref="M281:N281"/>
    <mergeCell ref="B282:C282"/>
    <mergeCell ref="M282:N282"/>
    <mergeCell ref="B283:C283"/>
    <mergeCell ref="M283:N283"/>
    <mergeCell ref="B278:C278"/>
    <mergeCell ref="M278:N278"/>
    <mergeCell ref="B279:C279"/>
    <mergeCell ref="M279:N279"/>
    <mergeCell ref="B280:C280"/>
    <mergeCell ref="M280:N280"/>
    <mergeCell ref="B275:C275"/>
    <mergeCell ref="M275:N275"/>
    <mergeCell ref="B276:C276"/>
    <mergeCell ref="M276:N276"/>
    <mergeCell ref="B277:C277"/>
    <mergeCell ref="M277:N277"/>
    <mergeCell ref="B272:C272"/>
    <mergeCell ref="M272:N272"/>
    <mergeCell ref="B273:C273"/>
    <mergeCell ref="M273:N273"/>
    <mergeCell ref="B274:C274"/>
    <mergeCell ref="M274:N274"/>
    <mergeCell ref="B269:C269"/>
    <mergeCell ref="M269:N269"/>
    <mergeCell ref="B270:C270"/>
    <mergeCell ref="M270:N270"/>
    <mergeCell ref="B271:C271"/>
    <mergeCell ref="M271:N271"/>
    <mergeCell ref="B266:C266"/>
    <mergeCell ref="M266:N266"/>
    <mergeCell ref="B267:C267"/>
    <mergeCell ref="M267:N267"/>
    <mergeCell ref="B268:C268"/>
    <mergeCell ref="M268:N268"/>
    <mergeCell ref="B263:C263"/>
    <mergeCell ref="M263:N263"/>
    <mergeCell ref="B264:C264"/>
    <mergeCell ref="M264:N264"/>
    <mergeCell ref="B265:C265"/>
    <mergeCell ref="M265:N265"/>
    <mergeCell ref="B260:C260"/>
    <mergeCell ref="M260:N260"/>
    <mergeCell ref="B261:C261"/>
    <mergeCell ref="M261:N261"/>
    <mergeCell ref="B262:C262"/>
    <mergeCell ref="M262:N262"/>
    <mergeCell ref="B257:C257"/>
    <mergeCell ref="M257:N257"/>
    <mergeCell ref="B258:C258"/>
    <mergeCell ref="M258:N258"/>
    <mergeCell ref="B259:C259"/>
    <mergeCell ref="M259:N259"/>
    <mergeCell ref="B254:C254"/>
    <mergeCell ref="M254:N254"/>
    <mergeCell ref="B255:C255"/>
    <mergeCell ref="M255:N255"/>
    <mergeCell ref="B256:C256"/>
    <mergeCell ref="M256:N256"/>
    <mergeCell ref="B251:C251"/>
    <mergeCell ref="M251:N251"/>
    <mergeCell ref="B252:C252"/>
    <mergeCell ref="M252:N252"/>
    <mergeCell ref="B253:C253"/>
    <mergeCell ref="M253:N253"/>
    <mergeCell ref="B248:C248"/>
    <mergeCell ref="M248:N248"/>
    <mergeCell ref="B249:C249"/>
    <mergeCell ref="M249:N249"/>
    <mergeCell ref="B250:C250"/>
    <mergeCell ref="M250:N250"/>
    <mergeCell ref="B245:C245"/>
    <mergeCell ref="M245:N245"/>
    <mergeCell ref="B246:C246"/>
    <mergeCell ref="M246:N246"/>
    <mergeCell ref="B247:C247"/>
    <mergeCell ref="M247:N247"/>
    <mergeCell ref="B242:C242"/>
    <mergeCell ref="M242:N242"/>
    <mergeCell ref="B243:C243"/>
    <mergeCell ref="M243:N243"/>
    <mergeCell ref="B244:C244"/>
    <mergeCell ref="M244:N244"/>
    <mergeCell ref="B239:C239"/>
    <mergeCell ref="M239:N239"/>
    <mergeCell ref="B240:C240"/>
    <mergeCell ref="M240:N240"/>
    <mergeCell ref="B241:C241"/>
    <mergeCell ref="M241:N241"/>
    <mergeCell ref="B236:C236"/>
    <mergeCell ref="M236:N236"/>
    <mergeCell ref="B237:C237"/>
    <mergeCell ref="M237:N237"/>
    <mergeCell ref="B238:C238"/>
    <mergeCell ref="M238:N238"/>
    <mergeCell ref="B233:C233"/>
    <mergeCell ref="M233:N233"/>
    <mergeCell ref="B234:C234"/>
    <mergeCell ref="M234:N234"/>
    <mergeCell ref="B235:C235"/>
    <mergeCell ref="M235:N235"/>
    <mergeCell ref="B230:C230"/>
    <mergeCell ref="M230:N230"/>
    <mergeCell ref="B231:C231"/>
    <mergeCell ref="M231:N231"/>
    <mergeCell ref="B232:C232"/>
    <mergeCell ref="M232:N232"/>
    <mergeCell ref="B227:C227"/>
    <mergeCell ref="M227:N227"/>
    <mergeCell ref="B228:C228"/>
    <mergeCell ref="M228:N228"/>
    <mergeCell ref="B229:C229"/>
    <mergeCell ref="M229:N229"/>
    <mergeCell ref="B224:C224"/>
    <mergeCell ref="M224:N224"/>
    <mergeCell ref="B225:C225"/>
    <mergeCell ref="M225:N225"/>
    <mergeCell ref="B226:C226"/>
    <mergeCell ref="M226:N226"/>
    <mergeCell ref="B221:C221"/>
    <mergeCell ref="M221:N221"/>
    <mergeCell ref="B222:C222"/>
    <mergeCell ref="M222:N222"/>
    <mergeCell ref="B223:C223"/>
    <mergeCell ref="M223:N223"/>
    <mergeCell ref="B218:C218"/>
    <mergeCell ref="M218:N218"/>
    <mergeCell ref="B219:C219"/>
    <mergeCell ref="M219:N219"/>
    <mergeCell ref="B220:C220"/>
    <mergeCell ref="M220:N220"/>
    <mergeCell ref="B215:C215"/>
    <mergeCell ref="M215:N215"/>
    <mergeCell ref="B216:C216"/>
    <mergeCell ref="M216:N216"/>
    <mergeCell ref="B217:C217"/>
    <mergeCell ref="M217:N217"/>
    <mergeCell ref="B212:C212"/>
    <mergeCell ref="M212:N212"/>
    <mergeCell ref="B213:C213"/>
    <mergeCell ref="M213:N213"/>
    <mergeCell ref="B214:C214"/>
    <mergeCell ref="M214:N214"/>
    <mergeCell ref="B209:C209"/>
    <mergeCell ref="M209:N209"/>
    <mergeCell ref="B210:C210"/>
    <mergeCell ref="M210:N210"/>
    <mergeCell ref="B211:C211"/>
    <mergeCell ref="M211:N211"/>
    <mergeCell ref="B206:C206"/>
    <mergeCell ref="M206:N206"/>
    <mergeCell ref="B207:C207"/>
    <mergeCell ref="M207:N207"/>
    <mergeCell ref="B208:C208"/>
    <mergeCell ref="M208:N208"/>
    <mergeCell ref="B203:C203"/>
    <mergeCell ref="M203:N203"/>
    <mergeCell ref="B204:C204"/>
    <mergeCell ref="M204:N204"/>
    <mergeCell ref="B205:C205"/>
    <mergeCell ref="M205:N205"/>
    <mergeCell ref="B200:C200"/>
    <mergeCell ref="M200:N200"/>
    <mergeCell ref="B201:C201"/>
    <mergeCell ref="M201:N201"/>
    <mergeCell ref="B202:C202"/>
    <mergeCell ref="M202:N202"/>
    <mergeCell ref="B197:C197"/>
    <mergeCell ref="M197:N197"/>
    <mergeCell ref="B198:C198"/>
    <mergeCell ref="M198:N198"/>
    <mergeCell ref="B199:C199"/>
    <mergeCell ref="M199:N199"/>
    <mergeCell ref="B194:C194"/>
    <mergeCell ref="M194:N194"/>
    <mergeCell ref="B195:C195"/>
    <mergeCell ref="M195:N195"/>
    <mergeCell ref="B196:C196"/>
    <mergeCell ref="M196:N196"/>
    <mergeCell ref="B191:C191"/>
    <mergeCell ref="M191:N191"/>
    <mergeCell ref="B192:C192"/>
    <mergeCell ref="M192:N192"/>
    <mergeCell ref="B193:C193"/>
    <mergeCell ref="M193:N193"/>
    <mergeCell ref="B188:C188"/>
    <mergeCell ref="M188:N188"/>
    <mergeCell ref="B189:C189"/>
    <mergeCell ref="M189:N189"/>
    <mergeCell ref="B190:C190"/>
    <mergeCell ref="M190:N190"/>
    <mergeCell ref="B185:C185"/>
    <mergeCell ref="M185:N185"/>
    <mergeCell ref="B186:C186"/>
    <mergeCell ref="M186:N186"/>
    <mergeCell ref="B187:C187"/>
    <mergeCell ref="M187:N187"/>
    <mergeCell ref="B182:C182"/>
    <mergeCell ref="M182:N182"/>
    <mergeCell ref="B183:C183"/>
    <mergeCell ref="M183:N183"/>
    <mergeCell ref="B184:C184"/>
    <mergeCell ref="M184:N184"/>
    <mergeCell ref="B179:C179"/>
    <mergeCell ref="M179:N179"/>
    <mergeCell ref="B180:C180"/>
    <mergeCell ref="M180:N180"/>
    <mergeCell ref="B181:C181"/>
    <mergeCell ref="M181:N181"/>
    <mergeCell ref="B176:C176"/>
    <mergeCell ref="M176:N176"/>
    <mergeCell ref="B177:C177"/>
    <mergeCell ref="M177:N177"/>
    <mergeCell ref="B178:C178"/>
    <mergeCell ref="M178:N178"/>
    <mergeCell ref="B173:C173"/>
    <mergeCell ref="M173:N173"/>
    <mergeCell ref="B174:C174"/>
    <mergeCell ref="M174:N174"/>
    <mergeCell ref="B175:C175"/>
    <mergeCell ref="M175:N175"/>
    <mergeCell ref="B170:C170"/>
    <mergeCell ref="M170:N170"/>
    <mergeCell ref="B171:C171"/>
    <mergeCell ref="M171:N171"/>
    <mergeCell ref="B172:C172"/>
    <mergeCell ref="M172:N172"/>
    <mergeCell ref="B167:C167"/>
    <mergeCell ref="M167:N167"/>
    <mergeCell ref="B168:C168"/>
    <mergeCell ref="M168:N168"/>
    <mergeCell ref="B169:C169"/>
    <mergeCell ref="M169:N169"/>
    <mergeCell ref="B164:C164"/>
    <mergeCell ref="M164:N164"/>
    <mergeCell ref="B165:C165"/>
    <mergeCell ref="M165:N165"/>
    <mergeCell ref="B166:C166"/>
    <mergeCell ref="M166:N166"/>
    <mergeCell ref="B161:C161"/>
    <mergeCell ref="M161:N161"/>
    <mergeCell ref="B162:C162"/>
    <mergeCell ref="M162:N162"/>
    <mergeCell ref="B163:C163"/>
    <mergeCell ref="M163:N163"/>
    <mergeCell ref="B158:C158"/>
    <mergeCell ref="M158:N158"/>
    <mergeCell ref="B159:C159"/>
    <mergeCell ref="M159:N159"/>
    <mergeCell ref="B160:C160"/>
    <mergeCell ref="M160:N160"/>
    <mergeCell ref="B155:C155"/>
    <mergeCell ref="M155:N155"/>
    <mergeCell ref="B156:C156"/>
    <mergeCell ref="M156:N156"/>
    <mergeCell ref="B157:C157"/>
    <mergeCell ref="M157:N157"/>
    <mergeCell ref="B152:C152"/>
    <mergeCell ref="M152:N152"/>
    <mergeCell ref="B153:C153"/>
    <mergeCell ref="M153:N153"/>
    <mergeCell ref="B154:C154"/>
    <mergeCell ref="M154:N154"/>
    <mergeCell ref="B149:C149"/>
    <mergeCell ref="M149:N149"/>
    <mergeCell ref="B150:C150"/>
    <mergeCell ref="M150:N150"/>
    <mergeCell ref="B151:C151"/>
    <mergeCell ref="M151:N151"/>
    <mergeCell ref="B146:C146"/>
    <mergeCell ref="M146:N146"/>
    <mergeCell ref="B147:C147"/>
    <mergeCell ref="M147:N147"/>
    <mergeCell ref="B148:C148"/>
    <mergeCell ref="M148:N148"/>
    <mergeCell ref="B143:C143"/>
    <mergeCell ref="M143:N143"/>
    <mergeCell ref="B144:C144"/>
    <mergeCell ref="M144:N144"/>
    <mergeCell ref="B145:C145"/>
    <mergeCell ref="M145:N145"/>
    <mergeCell ref="B140:C140"/>
    <mergeCell ref="M140:N140"/>
    <mergeCell ref="B141:C141"/>
    <mergeCell ref="M141:N141"/>
    <mergeCell ref="B142:C142"/>
    <mergeCell ref="M142:N142"/>
    <mergeCell ref="B137:C137"/>
    <mergeCell ref="M137:N137"/>
    <mergeCell ref="B138:C138"/>
    <mergeCell ref="M138:N138"/>
    <mergeCell ref="B139:C139"/>
    <mergeCell ref="M139:N139"/>
    <mergeCell ref="B134:C134"/>
    <mergeCell ref="M134:N134"/>
    <mergeCell ref="B135:C135"/>
    <mergeCell ref="M135:N135"/>
    <mergeCell ref="B136:C136"/>
    <mergeCell ref="M136:N136"/>
    <mergeCell ref="B131:C131"/>
    <mergeCell ref="M131:N131"/>
    <mergeCell ref="B132:C132"/>
    <mergeCell ref="M132:N132"/>
    <mergeCell ref="B133:C133"/>
    <mergeCell ref="M133:N133"/>
    <mergeCell ref="B128:C128"/>
    <mergeCell ref="M128:N128"/>
    <mergeCell ref="B129:C129"/>
    <mergeCell ref="M129:N129"/>
    <mergeCell ref="B130:C130"/>
    <mergeCell ref="M130:N130"/>
    <mergeCell ref="B125:C125"/>
    <mergeCell ref="M125:N125"/>
    <mergeCell ref="B126:C126"/>
    <mergeCell ref="M126:N126"/>
    <mergeCell ref="B127:C127"/>
    <mergeCell ref="M127:N127"/>
    <mergeCell ref="B122:C122"/>
    <mergeCell ref="M122:N122"/>
    <mergeCell ref="B123:C123"/>
    <mergeCell ref="M123:N123"/>
    <mergeCell ref="B124:C124"/>
    <mergeCell ref="M124:N124"/>
    <mergeCell ref="B119:C119"/>
    <mergeCell ref="M119:N119"/>
    <mergeCell ref="B120:C120"/>
    <mergeCell ref="M120:N120"/>
    <mergeCell ref="B121:C121"/>
    <mergeCell ref="M121:N121"/>
    <mergeCell ref="B116:C116"/>
    <mergeCell ref="M116:N116"/>
    <mergeCell ref="B117:C117"/>
    <mergeCell ref="M117:N117"/>
    <mergeCell ref="B118:C118"/>
    <mergeCell ref="M118:N118"/>
    <mergeCell ref="B113:C113"/>
    <mergeCell ref="M113:N113"/>
    <mergeCell ref="B114:C114"/>
    <mergeCell ref="M114:N114"/>
    <mergeCell ref="B115:C115"/>
    <mergeCell ref="M115:N115"/>
    <mergeCell ref="B110:C110"/>
    <mergeCell ref="M110:N110"/>
    <mergeCell ref="B111:C111"/>
    <mergeCell ref="M111:N111"/>
    <mergeCell ref="B112:C112"/>
    <mergeCell ref="M112:N112"/>
    <mergeCell ref="B107:C107"/>
    <mergeCell ref="M107:N107"/>
    <mergeCell ref="B108:C108"/>
    <mergeCell ref="M108:N108"/>
    <mergeCell ref="B109:C109"/>
    <mergeCell ref="M109:N109"/>
    <mergeCell ref="B104:C104"/>
    <mergeCell ref="M104:N104"/>
    <mergeCell ref="B105:C105"/>
    <mergeCell ref="M105:N105"/>
    <mergeCell ref="B106:C106"/>
    <mergeCell ref="M106:N106"/>
    <mergeCell ref="B101:C101"/>
    <mergeCell ref="M101:N101"/>
    <mergeCell ref="B102:C102"/>
    <mergeCell ref="M102:N102"/>
    <mergeCell ref="B103:C103"/>
    <mergeCell ref="M103:N103"/>
    <mergeCell ref="B98:C98"/>
    <mergeCell ref="M98:N98"/>
    <mergeCell ref="B99:C99"/>
    <mergeCell ref="M99:N99"/>
    <mergeCell ref="B100:C100"/>
    <mergeCell ref="M100:N100"/>
    <mergeCell ref="B95:C95"/>
    <mergeCell ref="M95:N95"/>
    <mergeCell ref="B96:C96"/>
    <mergeCell ref="M96:N96"/>
    <mergeCell ref="B97:C97"/>
    <mergeCell ref="M97:N97"/>
    <mergeCell ref="B92:C92"/>
    <mergeCell ref="M92:N92"/>
    <mergeCell ref="B93:C93"/>
    <mergeCell ref="M93:N93"/>
    <mergeCell ref="B94:C94"/>
    <mergeCell ref="M94:N94"/>
    <mergeCell ref="B89:C89"/>
    <mergeCell ref="M89:N89"/>
    <mergeCell ref="B90:C90"/>
    <mergeCell ref="M90:N90"/>
    <mergeCell ref="B91:C91"/>
    <mergeCell ref="M91:N91"/>
    <mergeCell ref="B86:C86"/>
    <mergeCell ref="M86:N86"/>
    <mergeCell ref="B87:C87"/>
    <mergeCell ref="M87:N87"/>
    <mergeCell ref="B88:C88"/>
    <mergeCell ref="M88:N88"/>
    <mergeCell ref="B83:C83"/>
    <mergeCell ref="M83:N83"/>
    <mergeCell ref="B84:C84"/>
    <mergeCell ref="M84:N84"/>
    <mergeCell ref="B85:C85"/>
    <mergeCell ref="M85:N85"/>
    <mergeCell ref="B80:C80"/>
    <mergeCell ref="M80:N80"/>
    <mergeCell ref="B81:C81"/>
    <mergeCell ref="M81:N81"/>
    <mergeCell ref="B82:C82"/>
    <mergeCell ref="M82:N82"/>
    <mergeCell ref="B77:C77"/>
    <mergeCell ref="M77:N77"/>
    <mergeCell ref="B78:C78"/>
    <mergeCell ref="M78:N78"/>
    <mergeCell ref="B79:C79"/>
    <mergeCell ref="M79:N79"/>
    <mergeCell ref="B74:C74"/>
    <mergeCell ref="M74:N74"/>
    <mergeCell ref="B75:C75"/>
    <mergeCell ref="M75:N75"/>
    <mergeCell ref="B76:C76"/>
    <mergeCell ref="M76:N76"/>
    <mergeCell ref="B71:C71"/>
    <mergeCell ref="M71:N71"/>
    <mergeCell ref="B72:C72"/>
    <mergeCell ref="M72:N72"/>
    <mergeCell ref="B73:C73"/>
    <mergeCell ref="M73:N73"/>
    <mergeCell ref="B68:C68"/>
    <mergeCell ref="M68:N68"/>
    <mergeCell ref="B69:C69"/>
    <mergeCell ref="M69:N69"/>
    <mergeCell ref="B70:C70"/>
    <mergeCell ref="M70:N70"/>
    <mergeCell ref="B65:C65"/>
    <mergeCell ref="M65:N65"/>
    <mergeCell ref="B66:C66"/>
    <mergeCell ref="M66:N66"/>
    <mergeCell ref="B67:C67"/>
    <mergeCell ref="M67:N67"/>
    <mergeCell ref="B62:C62"/>
    <mergeCell ref="M62:N62"/>
    <mergeCell ref="B63:C63"/>
    <mergeCell ref="M63:N63"/>
    <mergeCell ref="B64:C64"/>
    <mergeCell ref="M64:N64"/>
    <mergeCell ref="B59:C59"/>
    <mergeCell ref="M59:N59"/>
    <mergeCell ref="B60:C60"/>
    <mergeCell ref="M60:N60"/>
    <mergeCell ref="B61:C61"/>
    <mergeCell ref="M61:N61"/>
    <mergeCell ref="B56:C56"/>
    <mergeCell ref="M56:N56"/>
    <mergeCell ref="B57:C57"/>
    <mergeCell ref="M57:N57"/>
    <mergeCell ref="B58:C58"/>
    <mergeCell ref="M58:N58"/>
    <mergeCell ref="B53:C53"/>
    <mergeCell ref="M53:N53"/>
    <mergeCell ref="B54:C54"/>
    <mergeCell ref="M54:N54"/>
    <mergeCell ref="B55:C55"/>
    <mergeCell ref="M55:N55"/>
    <mergeCell ref="B50:C50"/>
    <mergeCell ref="M50:N50"/>
    <mergeCell ref="B51:C51"/>
    <mergeCell ref="M51:N51"/>
    <mergeCell ref="B52:C52"/>
    <mergeCell ref="M52:N52"/>
    <mergeCell ref="B47:C47"/>
    <mergeCell ref="M47:N47"/>
    <mergeCell ref="B48:C48"/>
    <mergeCell ref="M48:N48"/>
    <mergeCell ref="B49:C49"/>
    <mergeCell ref="M49:N49"/>
    <mergeCell ref="B44:C44"/>
    <mergeCell ref="M44:N44"/>
    <mergeCell ref="B45:C45"/>
    <mergeCell ref="M45:N45"/>
    <mergeCell ref="B46:C46"/>
    <mergeCell ref="M46:N46"/>
    <mergeCell ref="B41:C41"/>
    <mergeCell ref="M41:N41"/>
    <mergeCell ref="B42:C42"/>
    <mergeCell ref="M42:N42"/>
    <mergeCell ref="B43:C43"/>
    <mergeCell ref="M43:N43"/>
    <mergeCell ref="B38:C38"/>
    <mergeCell ref="M38:N38"/>
    <mergeCell ref="B39:C39"/>
    <mergeCell ref="M39:N39"/>
    <mergeCell ref="B40:C40"/>
    <mergeCell ref="M40:N40"/>
    <mergeCell ref="B35:C35"/>
    <mergeCell ref="M35:N35"/>
    <mergeCell ref="B36:C36"/>
    <mergeCell ref="M36:N36"/>
    <mergeCell ref="B37:C37"/>
    <mergeCell ref="M37:N37"/>
    <mergeCell ref="B32:C32"/>
    <mergeCell ref="M32:N32"/>
    <mergeCell ref="B33:C33"/>
    <mergeCell ref="M33:N33"/>
    <mergeCell ref="B34:C34"/>
    <mergeCell ref="M34:N34"/>
    <mergeCell ref="B29:C29"/>
    <mergeCell ref="M29:N29"/>
    <mergeCell ref="B30:C30"/>
    <mergeCell ref="M30:N30"/>
    <mergeCell ref="B31:C31"/>
    <mergeCell ref="M31:N31"/>
    <mergeCell ref="B26:C26"/>
    <mergeCell ref="M26:N26"/>
    <mergeCell ref="B27:C27"/>
    <mergeCell ref="M27:N27"/>
    <mergeCell ref="B28:C28"/>
    <mergeCell ref="M28:N28"/>
    <mergeCell ref="B23:C23"/>
    <mergeCell ref="M23:N23"/>
    <mergeCell ref="B24:C24"/>
    <mergeCell ref="M24:N24"/>
    <mergeCell ref="B25:C25"/>
    <mergeCell ref="M25:N25"/>
    <mergeCell ref="B20:C20"/>
    <mergeCell ref="M20:N20"/>
    <mergeCell ref="B21:C21"/>
    <mergeCell ref="M21:N21"/>
    <mergeCell ref="B22:C22"/>
    <mergeCell ref="M22:N22"/>
    <mergeCell ref="B17:C17"/>
    <mergeCell ref="M17:N17"/>
    <mergeCell ref="B18:C18"/>
    <mergeCell ref="M18:N18"/>
    <mergeCell ref="B19:C19"/>
    <mergeCell ref="M19:N19"/>
    <mergeCell ref="B14:C14"/>
    <mergeCell ref="M14:N14"/>
    <mergeCell ref="B15:C15"/>
    <mergeCell ref="M15:N15"/>
    <mergeCell ref="B16:C16"/>
    <mergeCell ref="M16:N16"/>
    <mergeCell ref="AG10:AM10"/>
    <mergeCell ref="B11:C11"/>
    <mergeCell ref="M11:N11"/>
    <mergeCell ref="B12:C12"/>
    <mergeCell ref="M12:N12"/>
    <mergeCell ref="B13:C13"/>
    <mergeCell ref="M13:N13"/>
    <mergeCell ref="B8:C8"/>
    <mergeCell ref="M8:N8"/>
    <mergeCell ref="B9:C9"/>
    <mergeCell ref="M9:N9"/>
    <mergeCell ref="B10:C10"/>
    <mergeCell ref="M10:N10"/>
    <mergeCell ref="AG4:AM4"/>
    <mergeCell ref="B5:C5"/>
    <mergeCell ref="M5:N5"/>
    <mergeCell ref="B6:C6"/>
    <mergeCell ref="M6:N6"/>
    <mergeCell ref="B7:C7"/>
    <mergeCell ref="M7:N7"/>
    <mergeCell ref="A1:C3"/>
    <mergeCell ref="D1:E1"/>
    <mergeCell ref="G1:N1"/>
    <mergeCell ref="D2:E3"/>
    <mergeCell ref="F2:F3"/>
    <mergeCell ref="Z4:AF4"/>
  </mergeCells>
  <phoneticPr fontId="1"/>
  <conditionalFormatting sqref="G1 H2 J2:J3 L2:L3">
    <cfRule type="containsBlanks" dxfId="12" priority="1">
      <formula>LEN(TRIM(G1))=0</formula>
    </cfRule>
  </conditionalFormatting>
  <dataValidations count="3">
    <dataValidation type="list" allowBlank="1" showInputMessage="1" showErrorMessage="1" sqref="E6:E325" xr:uid="{9B598D79-72C9-483F-AEA5-F35B6763D427}">
      <formula1>$Y$5:$Y$10</formula1>
    </dataValidation>
    <dataValidation type="list" allowBlank="1" showInputMessage="1" showErrorMessage="1" sqref="D6:D325" xr:uid="{62F84ACB-09E4-4E1A-893D-FF6743C8A20C}">
      <formula1>$X$5:$X$8</formula1>
    </dataValidation>
    <dataValidation type="list" allowBlank="1" showInputMessage="1" showErrorMessage="1" sqref="F6:L325" xr:uid="{B24AF15B-3CBD-440F-909D-ED56F7512479}">
      <formula1>$R$2</formula1>
    </dataValidation>
  </dataValidations>
  <pageMargins left="0.70866141732283472" right="0.70866141732283472" top="0.74803149606299213" bottom="0.74803149606299213" header="0.31496062992125984" footer="0.31496062992125984"/>
  <pageSetup paperSize="9" scale="52" orientation="portrait" r:id="rId1"/>
  <rowBreaks count="7" manualBreakCount="7">
    <brk id="45" max="13" man="1"/>
    <brk id="85" max="13" man="1"/>
    <brk id="125" max="13" man="1"/>
    <brk id="165" max="13" man="1"/>
    <brk id="205" max="13" man="1"/>
    <brk id="245" max="13" man="1"/>
    <brk id="285" max="1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F3605-F8E3-4909-8F0B-2389E6BBE05B}">
  <sheetPr>
    <tabColor rgb="FFFFFF00"/>
  </sheetPr>
  <dimension ref="A1:T43"/>
  <sheetViews>
    <sheetView view="pageBreakPreview" zoomScale="91" zoomScaleNormal="100" zoomScaleSheetLayoutView="100" workbookViewId="0">
      <selection sqref="A1:C3"/>
    </sheetView>
  </sheetViews>
  <sheetFormatPr defaultRowHeight="18.75"/>
  <cols>
    <col min="1" max="1" width="9.125" customWidth="1"/>
    <col min="2" max="5" width="8.625" customWidth="1"/>
    <col min="6" max="6" width="9.75" customWidth="1"/>
    <col min="7" max="15" width="8.625" customWidth="1"/>
    <col min="16" max="16" width="5" customWidth="1"/>
    <col min="17" max="17" width="4.875" customWidth="1"/>
    <col min="18" max="19" width="5" customWidth="1"/>
    <col min="20" max="20" width="9" customWidth="1"/>
  </cols>
  <sheetData>
    <row r="1" spans="1:20" ht="34.5" customHeight="1">
      <c r="A1" s="420" t="s">
        <v>49</v>
      </c>
      <c r="B1" s="421"/>
      <c r="C1" s="422"/>
      <c r="D1" s="434" t="s">
        <v>0</v>
      </c>
      <c r="E1" s="442"/>
      <c r="F1" s="96" t="s">
        <v>2</v>
      </c>
      <c r="G1" s="443"/>
      <c r="H1" s="443"/>
      <c r="I1" s="443"/>
      <c r="J1" s="443"/>
      <c r="K1" s="443"/>
      <c r="L1" s="443"/>
      <c r="M1" s="443"/>
      <c r="N1" s="443"/>
      <c r="O1" s="443"/>
      <c r="R1" s="5"/>
    </row>
    <row r="2" spans="1:20" ht="24.95" customHeight="1">
      <c r="A2" s="423"/>
      <c r="B2" s="424"/>
      <c r="C2" s="425"/>
      <c r="D2" s="444" t="s">
        <v>12</v>
      </c>
      <c r="E2" s="445"/>
      <c r="F2" s="429" t="s">
        <v>3</v>
      </c>
      <c r="G2" s="8" t="s">
        <v>1</v>
      </c>
      <c r="H2" s="79"/>
      <c r="I2" s="2" t="s">
        <v>7</v>
      </c>
      <c r="J2" s="79"/>
      <c r="K2" s="11" t="s">
        <v>4</v>
      </c>
      <c r="L2" s="80"/>
      <c r="M2" s="11" t="s">
        <v>5</v>
      </c>
      <c r="N2" s="12" t="str">
        <f>IF(OR(H2=0,J2=0,L2=0),"",DATE(H2+2018,J2,L2))</f>
        <v/>
      </c>
      <c r="O2" s="9"/>
      <c r="S2" t="s">
        <v>20</v>
      </c>
      <c r="T2" t="s">
        <v>17</v>
      </c>
    </row>
    <row r="3" spans="1:20" ht="25.5" customHeight="1">
      <c r="A3" s="426"/>
      <c r="B3" s="427"/>
      <c r="C3" s="428"/>
      <c r="D3" s="446"/>
      <c r="E3" s="447"/>
      <c r="F3" s="429"/>
      <c r="G3" s="13"/>
      <c r="H3" s="14"/>
      <c r="I3" s="14" t="s">
        <v>6</v>
      </c>
      <c r="J3" s="77"/>
      <c r="K3" s="14" t="s">
        <v>4</v>
      </c>
      <c r="L3" s="77"/>
      <c r="M3" s="14" t="s">
        <v>5</v>
      </c>
      <c r="N3" s="15" t="str">
        <f>IF(OR(H2=0,J3=0,L3=0),"",DATE(H2+2018,J3,L3))</f>
        <v/>
      </c>
      <c r="O3" s="7"/>
      <c r="T3" t="s">
        <v>16</v>
      </c>
    </row>
    <row r="4" spans="1:20">
      <c r="A4" s="1"/>
      <c r="B4" s="1"/>
      <c r="C4" s="1"/>
      <c r="D4" s="1"/>
      <c r="E4" s="1"/>
      <c r="F4" s="1"/>
      <c r="G4" s="3"/>
      <c r="H4" s="3"/>
      <c r="I4" s="3"/>
      <c r="J4" s="3"/>
      <c r="K4" s="3"/>
      <c r="L4" s="3"/>
      <c r="M4" s="4"/>
      <c r="N4" s="3"/>
      <c r="O4" s="3"/>
      <c r="T4" t="s">
        <v>47</v>
      </c>
    </row>
    <row r="5" spans="1:20" ht="32.1" customHeight="1">
      <c r="A5" s="95" t="s">
        <v>8</v>
      </c>
      <c r="B5" s="417" t="s">
        <v>9</v>
      </c>
      <c r="C5" s="418"/>
      <c r="D5" s="95" t="s">
        <v>14</v>
      </c>
      <c r="E5" s="95" t="s">
        <v>15</v>
      </c>
      <c r="F5" s="95" t="s">
        <v>46</v>
      </c>
      <c r="G5" s="16" t="str">
        <f>IF(COLUMN(G5)-COLUMN($G$5)+DATE($H$2+2018,$J$2,$L$2)&lt;=DATE($H$2+2018,$J$3,$L$3-1), COLUMN(G5)-COLUMN($G$5)+DATE($H$2+2018,$J$2,$L$2), "")</f>
        <v/>
      </c>
      <c r="H5" s="16" t="str">
        <f t="shared" ref="H5:L5" si="0">IF(COLUMN(H5)-COLUMN($G$5)+DATE($H$2+2018,$J$2,$L$2)&lt;=DATE($H$2+2018,$J$3,$L$3-1), COLUMN(H5)-COLUMN($G$5)+DATE($H$2+2018,$J$2,$L$2), "")</f>
        <v/>
      </c>
      <c r="I5" s="16" t="str">
        <f t="shared" si="0"/>
        <v/>
      </c>
      <c r="J5" s="16" t="str">
        <f t="shared" si="0"/>
        <v/>
      </c>
      <c r="K5" s="16" t="str">
        <f t="shared" si="0"/>
        <v/>
      </c>
      <c r="L5" s="16" t="str">
        <f t="shared" si="0"/>
        <v/>
      </c>
      <c r="M5" s="419" t="s">
        <v>11</v>
      </c>
      <c r="N5" s="419"/>
      <c r="O5" s="419"/>
      <c r="Q5" t="s">
        <v>17</v>
      </c>
      <c r="R5" t="s">
        <v>16</v>
      </c>
      <c r="S5" t="s">
        <v>48</v>
      </c>
    </row>
    <row r="6" spans="1:20" ht="32.1" customHeight="1">
      <c r="A6" s="95">
        <v>1</v>
      </c>
      <c r="B6" s="415"/>
      <c r="C6" s="416"/>
      <c r="D6" s="81"/>
      <c r="E6" s="94"/>
      <c r="F6" s="94"/>
      <c r="G6" s="94"/>
      <c r="H6" s="94"/>
      <c r="I6" s="94"/>
      <c r="J6" s="94"/>
      <c r="K6" s="94"/>
      <c r="L6" s="94"/>
      <c r="M6" s="414"/>
      <c r="N6" s="414"/>
      <c r="O6" s="414"/>
      <c r="P6">
        <f>COUNTIF(G6:L6,"〇")</f>
        <v>0</v>
      </c>
      <c r="Q6">
        <f>IF(E6="大人",P6,0)</f>
        <v>0</v>
      </c>
      <c r="R6">
        <f>IF(E6="学生",P6,0)</f>
        <v>0</v>
      </c>
      <c r="S6">
        <f>IF(E6="保護者",P6,0)</f>
        <v>0</v>
      </c>
    </row>
    <row r="7" spans="1:20" ht="32.1" customHeight="1">
      <c r="A7" s="95">
        <v>2</v>
      </c>
      <c r="B7" s="415"/>
      <c r="C7" s="416"/>
      <c r="D7" s="81"/>
      <c r="E7" s="94"/>
      <c r="F7" s="94"/>
      <c r="G7" s="94"/>
      <c r="H7" s="94"/>
      <c r="I7" s="94"/>
      <c r="J7" s="94"/>
      <c r="K7" s="94"/>
      <c r="L7" s="94"/>
      <c r="M7" s="414"/>
      <c r="N7" s="414"/>
      <c r="O7" s="414"/>
      <c r="P7">
        <f t="shared" ref="P7:P35" si="1">COUNTIF(G7:L7,"〇")</f>
        <v>0</v>
      </c>
      <c r="Q7">
        <f t="shared" ref="Q7:Q35" si="2">IF(E7="大人",P7,0)</f>
        <v>0</v>
      </c>
      <c r="R7">
        <f t="shared" ref="R7:R35" si="3">IF(E7="学生",P7,0)</f>
        <v>0</v>
      </c>
      <c r="S7">
        <f t="shared" ref="S7:S35" si="4">IF(E7="保護者",P7,0)</f>
        <v>0</v>
      </c>
    </row>
    <row r="8" spans="1:20" ht="32.1" customHeight="1">
      <c r="A8" s="95">
        <v>3</v>
      </c>
      <c r="B8" s="415"/>
      <c r="C8" s="416"/>
      <c r="D8" s="81"/>
      <c r="E8" s="94"/>
      <c r="F8" s="94"/>
      <c r="G8" s="94"/>
      <c r="H8" s="94"/>
      <c r="I8" s="94"/>
      <c r="J8" s="94"/>
      <c r="K8" s="94"/>
      <c r="L8" s="94"/>
      <c r="M8" s="414"/>
      <c r="N8" s="414"/>
      <c r="O8" s="414"/>
      <c r="P8">
        <f t="shared" si="1"/>
        <v>0</v>
      </c>
      <c r="Q8">
        <f t="shared" si="2"/>
        <v>0</v>
      </c>
      <c r="R8">
        <f t="shared" si="3"/>
        <v>0</v>
      </c>
      <c r="S8">
        <f t="shared" si="4"/>
        <v>0</v>
      </c>
    </row>
    <row r="9" spans="1:20" ht="32.1" customHeight="1">
      <c r="A9" s="95">
        <v>4</v>
      </c>
      <c r="B9" s="415"/>
      <c r="C9" s="416"/>
      <c r="D9" s="81"/>
      <c r="E9" s="94"/>
      <c r="F9" s="94"/>
      <c r="G9" s="94"/>
      <c r="H9" s="94"/>
      <c r="I9" s="94"/>
      <c r="J9" s="94"/>
      <c r="K9" s="94"/>
      <c r="L9" s="94"/>
      <c r="M9" s="414"/>
      <c r="N9" s="414"/>
      <c r="O9" s="414"/>
      <c r="P9">
        <f t="shared" si="1"/>
        <v>0</v>
      </c>
      <c r="Q9">
        <f t="shared" si="2"/>
        <v>0</v>
      </c>
      <c r="R9">
        <f t="shared" si="3"/>
        <v>0</v>
      </c>
      <c r="S9">
        <f t="shared" si="4"/>
        <v>0</v>
      </c>
    </row>
    <row r="10" spans="1:20" ht="32.1" customHeight="1">
      <c r="A10" s="95">
        <v>5</v>
      </c>
      <c r="B10" s="415"/>
      <c r="C10" s="416"/>
      <c r="D10" s="81"/>
      <c r="E10" s="94"/>
      <c r="F10" s="94"/>
      <c r="G10" s="94"/>
      <c r="H10" s="94"/>
      <c r="I10" s="94"/>
      <c r="J10" s="94"/>
      <c r="K10" s="94"/>
      <c r="L10" s="94"/>
      <c r="M10" s="414"/>
      <c r="N10" s="414"/>
      <c r="O10" s="414"/>
      <c r="P10">
        <f t="shared" si="1"/>
        <v>0</v>
      </c>
      <c r="Q10">
        <f t="shared" si="2"/>
        <v>0</v>
      </c>
      <c r="R10">
        <f t="shared" si="3"/>
        <v>0</v>
      </c>
      <c r="S10">
        <f t="shared" si="4"/>
        <v>0</v>
      </c>
    </row>
    <row r="11" spans="1:20" ht="32.1" customHeight="1">
      <c r="A11" s="95">
        <v>6</v>
      </c>
      <c r="B11" s="415"/>
      <c r="C11" s="416"/>
      <c r="D11" s="81"/>
      <c r="E11" s="94"/>
      <c r="F11" s="94"/>
      <c r="G11" s="94"/>
      <c r="H11" s="94"/>
      <c r="I11" s="94"/>
      <c r="J11" s="94"/>
      <c r="K11" s="94"/>
      <c r="L11" s="94"/>
      <c r="M11" s="414"/>
      <c r="N11" s="414"/>
      <c r="O11" s="414"/>
      <c r="P11">
        <f t="shared" si="1"/>
        <v>0</v>
      </c>
      <c r="Q11">
        <f t="shared" si="2"/>
        <v>0</v>
      </c>
      <c r="R11">
        <f t="shared" si="3"/>
        <v>0</v>
      </c>
      <c r="S11">
        <f t="shared" si="4"/>
        <v>0</v>
      </c>
    </row>
    <row r="12" spans="1:20" ht="32.1" customHeight="1">
      <c r="A12" s="95">
        <v>7</v>
      </c>
      <c r="B12" s="415"/>
      <c r="C12" s="416"/>
      <c r="D12" s="81"/>
      <c r="E12" s="94"/>
      <c r="F12" s="94"/>
      <c r="G12" s="94"/>
      <c r="H12" s="94"/>
      <c r="I12" s="94"/>
      <c r="J12" s="94"/>
      <c r="K12" s="94"/>
      <c r="L12" s="94"/>
      <c r="M12" s="414"/>
      <c r="N12" s="414"/>
      <c r="O12" s="414"/>
      <c r="P12">
        <f t="shared" si="1"/>
        <v>0</v>
      </c>
      <c r="Q12">
        <f t="shared" si="2"/>
        <v>0</v>
      </c>
      <c r="R12">
        <f t="shared" si="3"/>
        <v>0</v>
      </c>
      <c r="S12">
        <f t="shared" si="4"/>
        <v>0</v>
      </c>
    </row>
    <row r="13" spans="1:20" ht="32.1" customHeight="1">
      <c r="A13" s="95">
        <v>8</v>
      </c>
      <c r="B13" s="415"/>
      <c r="C13" s="416"/>
      <c r="D13" s="81"/>
      <c r="E13" s="94"/>
      <c r="F13" s="94"/>
      <c r="G13" s="94"/>
      <c r="H13" s="94"/>
      <c r="I13" s="94"/>
      <c r="J13" s="94"/>
      <c r="K13" s="94"/>
      <c r="L13" s="94"/>
      <c r="M13" s="414"/>
      <c r="N13" s="414"/>
      <c r="O13" s="414"/>
      <c r="P13">
        <f t="shared" si="1"/>
        <v>0</v>
      </c>
      <c r="Q13">
        <f t="shared" si="2"/>
        <v>0</v>
      </c>
      <c r="R13">
        <f t="shared" si="3"/>
        <v>0</v>
      </c>
      <c r="S13">
        <f t="shared" si="4"/>
        <v>0</v>
      </c>
    </row>
    <row r="14" spans="1:20" ht="32.1" customHeight="1">
      <c r="A14" s="95">
        <v>9</v>
      </c>
      <c r="B14" s="415"/>
      <c r="C14" s="416"/>
      <c r="D14" s="81"/>
      <c r="E14" s="94"/>
      <c r="F14" s="94"/>
      <c r="G14" s="94"/>
      <c r="H14" s="94"/>
      <c r="I14" s="94"/>
      <c r="J14" s="94"/>
      <c r="K14" s="94"/>
      <c r="L14" s="94"/>
      <c r="M14" s="414"/>
      <c r="N14" s="414"/>
      <c r="O14" s="414"/>
      <c r="P14">
        <f t="shared" si="1"/>
        <v>0</v>
      </c>
      <c r="Q14">
        <f t="shared" si="2"/>
        <v>0</v>
      </c>
      <c r="R14">
        <f t="shared" si="3"/>
        <v>0</v>
      </c>
      <c r="S14">
        <f t="shared" si="4"/>
        <v>0</v>
      </c>
    </row>
    <row r="15" spans="1:20" ht="32.1" customHeight="1">
      <c r="A15" s="95">
        <v>10</v>
      </c>
      <c r="B15" s="415"/>
      <c r="C15" s="416"/>
      <c r="D15" s="81"/>
      <c r="E15" s="94"/>
      <c r="F15" s="94"/>
      <c r="G15" s="94"/>
      <c r="H15" s="94"/>
      <c r="I15" s="94"/>
      <c r="J15" s="94"/>
      <c r="K15" s="94"/>
      <c r="L15" s="94"/>
      <c r="M15" s="414"/>
      <c r="N15" s="414"/>
      <c r="O15" s="414"/>
      <c r="P15">
        <f t="shared" si="1"/>
        <v>0</v>
      </c>
      <c r="Q15">
        <f t="shared" si="2"/>
        <v>0</v>
      </c>
      <c r="R15">
        <f t="shared" si="3"/>
        <v>0</v>
      </c>
      <c r="S15">
        <f t="shared" si="4"/>
        <v>0</v>
      </c>
    </row>
    <row r="16" spans="1:20" ht="32.1" customHeight="1">
      <c r="A16" s="95">
        <v>11</v>
      </c>
      <c r="B16" s="415"/>
      <c r="C16" s="416"/>
      <c r="D16" s="81"/>
      <c r="E16" s="94"/>
      <c r="F16" s="94"/>
      <c r="G16" s="94"/>
      <c r="H16" s="94"/>
      <c r="I16" s="94"/>
      <c r="J16" s="94"/>
      <c r="K16" s="94"/>
      <c r="L16" s="94"/>
      <c r="M16" s="414"/>
      <c r="N16" s="414"/>
      <c r="O16" s="414"/>
      <c r="P16">
        <f t="shared" si="1"/>
        <v>0</v>
      </c>
      <c r="Q16">
        <f t="shared" si="2"/>
        <v>0</v>
      </c>
      <c r="R16">
        <f t="shared" si="3"/>
        <v>0</v>
      </c>
      <c r="S16">
        <f t="shared" si="4"/>
        <v>0</v>
      </c>
    </row>
    <row r="17" spans="1:19" ht="32.1" customHeight="1">
      <c r="A17" s="95">
        <v>12</v>
      </c>
      <c r="B17" s="415"/>
      <c r="C17" s="416"/>
      <c r="D17" s="81"/>
      <c r="E17" s="94"/>
      <c r="F17" s="94"/>
      <c r="G17" s="94"/>
      <c r="H17" s="94"/>
      <c r="I17" s="94"/>
      <c r="J17" s="94"/>
      <c r="K17" s="94"/>
      <c r="L17" s="94"/>
      <c r="M17" s="414"/>
      <c r="N17" s="414"/>
      <c r="O17" s="414"/>
      <c r="P17">
        <f t="shared" si="1"/>
        <v>0</v>
      </c>
      <c r="Q17">
        <f t="shared" si="2"/>
        <v>0</v>
      </c>
      <c r="R17">
        <f t="shared" si="3"/>
        <v>0</v>
      </c>
      <c r="S17">
        <f t="shared" si="4"/>
        <v>0</v>
      </c>
    </row>
    <row r="18" spans="1:19" ht="32.1" customHeight="1">
      <c r="A18" s="95">
        <v>13</v>
      </c>
      <c r="B18" s="415"/>
      <c r="C18" s="416"/>
      <c r="D18" s="81"/>
      <c r="E18" s="94"/>
      <c r="F18" s="94"/>
      <c r="G18" s="94"/>
      <c r="H18" s="94"/>
      <c r="I18" s="94"/>
      <c r="J18" s="94"/>
      <c r="K18" s="94"/>
      <c r="L18" s="94"/>
      <c r="M18" s="414"/>
      <c r="N18" s="414"/>
      <c r="O18" s="414"/>
      <c r="P18">
        <f t="shared" si="1"/>
        <v>0</v>
      </c>
      <c r="Q18">
        <f t="shared" si="2"/>
        <v>0</v>
      </c>
      <c r="R18">
        <f t="shared" si="3"/>
        <v>0</v>
      </c>
      <c r="S18">
        <f t="shared" si="4"/>
        <v>0</v>
      </c>
    </row>
    <row r="19" spans="1:19" ht="32.1" customHeight="1">
      <c r="A19" s="95">
        <v>14</v>
      </c>
      <c r="B19" s="415"/>
      <c r="C19" s="416"/>
      <c r="D19" s="81"/>
      <c r="E19" s="94"/>
      <c r="F19" s="94"/>
      <c r="G19" s="94"/>
      <c r="H19" s="94"/>
      <c r="I19" s="94"/>
      <c r="J19" s="94"/>
      <c r="K19" s="94"/>
      <c r="L19" s="94"/>
      <c r="M19" s="414"/>
      <c r="N19" s="414"/>
      <c r="O19" s="414"/>
      <c r="P19">
        <f t="shared" si="1"/>
        <v>0</v>
      </c>
      <c r="Q19">
        <f t="shared" si="2"/>
        <v>0</v>
      </c>
      <c r="R19">
        <f t="shared" si="3"/>
        <v>0</v>
      </c>
      <c r="S19">
        <f t="shared" si="4"/>
        <v>0</v>
      </c>
    </row>
    <row r="20" spans="1:19" ht="32.1" customHeight="1">
      <c r="A20" s="95">
        <v>15</v>
      </c>
      <c r="B20" s="415"/>
      <c r="C20" s="416"/>
      <c r="D20" s="81"/>
      <c r="E20" s="94"/>
      <c r="F20" s="94"/>
      <c r="G20" s="94"/>
      <c r="H20" s="94"/>
      <c r="I20" s="94"/>
      <c r="J20" s="94"/>
      <c r="K20" s="94"/>
      <c r="L20" s="94"/>
      <c r="M20" s="414"/>
      <c r="N20" s="414"/>
      <c r="O20" s="414"/>
      <c r="P20">
        <f t="shared" si="1"/>
        <v>0</v>
      </c>
      <c r="Q20">
        <f t="shared" si="2"/>
        <v>0</v>
      </c>
      <c r="R20">
        <f t="shared" si="3"/>
        <v>0</v>
      </c>
      <c r="S20">
        <f t="shared" si="4"/>
        <v>0</v>
      </c>
    </row>
    <row r="21" spans="1:19" ht="32.1" customHeight="1">
      <c r="A21" s="95">
        <v>16</v>
      </c>
      <c r="B21" s="415"/>
      <c r="C21" s="416"/>
      <c r="D21" s="81"/>
      <c r="E21" s="94"/>
      <c r="F21" s="94"/>
      <c r="G21" s="94"/>
      <c r="H21" s="94"/>
      <c r="I21" s="94"/>
      <c r="J21" s="94"/>
      <c r="K21" s="94"/>
      <c r="L21" s="94"/>
      <c r="M21" s="414"/>
      <c r="N21" s="414"/>
      <c r="O21" s="414"/>
      <c r="P21">
        <f t="shared" si="1"/>
        <v>0</v>
      </c>
      <c r="Q21">
        <f t="shared" si="2"/>
        <v>0</v>
      </c>
      <c r="R21">
        <f t="shared" si="3"/>
        <v>0</v>
      </c>
      <c r="S21">
        <f t="shared" si="4"/>
        <v>0</v>
      </c>
    </row>
    <row r="22" spans="1:19" ht="32.1" customHeight="1">
      <c r="A22" s="95">
        <v>17</v>
      </c>
      <c r="B22" s="415"/>
      <c r="C22" s="416"/>
      <c r="D22" s="81"/>
      <c r="E22" s="94"/>
      <c r="F22" s="94"/>
      <c r="G22" s="94"/>
      <c r="H22" s="94"/>
      <c r="I22" s="94"/>
      <c r="J22" s="94"/>
      <c r="K22" s="94"/>
      <c r="L22" s="94"/>
      <c r="M22" s="414"/>
      <c r="N22" s="414"/>
      <c r="O22" s="414"/>
      <c r="P22">
        <f t="shared" si="1"/>
        <v>0</v>
      </c>
      <c r="Q22">
        <f t="shared" si="2"/>
        <v>0</v>
      </c>
      <c r="R22">
        <f t="shared" si="3"/>
        <v>0</v>
      </c>
      <c r="S22">
        <f t="shared" si="4"/>
        <v>0</v>
      </c>
    </row>
    <row r="23" spans="1:19" ht="32.1" customHeight="1">
      <c r="A23" s="95">
        <v>18</v>
      </c>
      <c r="B23" s="415"/>
      <c r="C23" s="416"/>
      <c r="D23" s="81"/>
      <c r="E23" s="94"/>
      <c r="F23" s="94"/>
      <c r="G23" s="94"/>
      <c r="H23" s="94"/>
      <c r="I23" s="94"/>
      <c r="J23" s="94"/>
      <c r="K23" s="94"/>
      <c r="L23" s="94"/>
      <c r="M23" s="414"/>
      <c r="N23" s="414"/>
      <c r="O23" s="414"/>
      <c r="P23">
        <f t="shared" si="1"/>
        <v>0</v>
      </c>
      <c r="Q23">
        <f t="shared" si="2"/>
        <v>0</v>
      </c>
      <c r="R23">
        <f t="shared" si="3"/>
        <v>0</v>
      </c>
      <c r="S23">
        <f t="shared" si="4"/>
        <v>0</v>
      </c>
    </row>
    <row r="24" spans="1:19" ht="32.1" customHeight="1">
      <c r="A24" s="95">
        <v>19</v>
      </c>
      <c r="B24" s="415"/>
      <c r="C24" s="416"/>
      <c r="D24" s="81"/>
      <c r="E24" s="94"/>
      <c r="F24" s="94"/>
      <c r="G24" s="94"/>
      <c r="H24" s="94"/>
      <c r="I24" s="94"/>
      <c r="J24" s="94"/>
      <c r="K24" s="94"/>
      <c r="L24" s="94"/>
      <c r="M24" s="414"/>
      <c r="N24" s="414"/>
      <c r="O24" s="414"/>
      <c r="P24">
        <f t="shared" si="1"/>
        <v>0</v>
      </c>
      <c r="Q24">
        <f t="shared" si="2"/>
        <v>0</v>
      </c>
      <c r="R24">
        <f t="shared" si="3"/>
        <v>0</v>
      </c>
      <c r="S24">
        <f t="shared" si="4"/>
        <v>0</v>
      </c>
    </row>
    <row r="25" spans="1:19" ht="32.1" customHeight="1">
      <c r="A25" s="95">
        <v>20</v>
      </c>
      <c r="B25" s="415"/>
      <c r="C25" s="416"/>
      <c r="D25" s="81"/>
      <c r="E25" s="94"/>
      <c r="F25" s="94"/>
      <c r="G25" s="94"/>
      <c r="H25" s="94"/>
      <c r="I25" s="94"/>
      <c r="J25" s="94"/>
      <c r="K25" s="94"/>
      <c r="L25" s="94"/>
      <c r="M25" s="414"/>
      <c r="N25" s="414"/>
      <c r="O25" s="414"/>
      <c r="P25">
        <f t="shared" si="1"/>
        <v>0</v>
      </c>
      <c r="Q25">
        <f t="shared" si="2"/>
        <v>0</v>
      </c>
      <c r="R25">
        <f t="shared" si="3"/>
        <v>0</v>
      </c>
      <c r="S25">
        <f t="shared" si="4"/>
        <v>0</v>
      </c>
    </row>
    <row r="26" spans="1:19" ht="32.1" customHeight="1">
      <c r="A26" s="95">
        <v>21</v>
      </c>
      <c r="B26" s="415"/>
      <c r="C26" s="416"/>
      <c r="D26" s="81"/>
      <c r="E26" s="94"/>
      <c r="F26" s="94"/>
      <c r="G26" s="94"/>
      <c r="H26" s="94"/>
      <c r="I26" s="94"/>
      <c r="J26" s="94"/>
      <c r="K26" s="94"/>
      <c r="L26" s="94"/>
      <c r="M26" s="414"/>
      <c r="N26" s="414"/>
      <c r="O26" s="414"/>
      <c r="P26">
        <f t="shared" si="1"/>
        <v>0</v>
      </c>
      <c r="Q26">
        <f t="shared" si="2"/>
        <v>0</v>
      </c>
      <c r="R26">
        <f t="shared" si="3"/>
        <v>0</v>
      </c>
      <c r="S26">
        <f t="shared" si="4"/>
        <v>0</v>
      </c>
    </row>
    <row r="27" spans="1:19" ht="32.1" customHeight="1">
      <c r="A27" s="95">
        <v>22</v>
      </c>
      <c r="B27" s="415"/>
      <c r="C27" s="416"/>
      <c r="D27" s="81"/>
      <c r="E27" s="94"/>
      <c r="F27" s="94"/>
      <c r="G27" s="94"/>
      <c r="H27" s="94"/>
      <c r="I27" s="94"/>
      <c r="J27" s="94"/>
      <c r="K27" s="94"/>
      <c r="L27" s="94"/>
      <c r="M27" s="414"/>
      <c r="N27" s="414"/>
      <c r="O27" s="414"/>
      <c r="P27">
        <f t="shared" si="1"/>
        <v>0</v>
      </c>
      <c r="Q27">
        <f t="shared" si="2"/>
        <v>0</v>
      </c>
      <c r="R27">
        <f t="shared" si="3"/>
        <v>0</v>
      </c>
      <c r="S27">
        <f t="shared" si="4"/>
        <v>0</v>
      </c>
    </row>
    <row r="28" spans="1:19" ht="32.1" customHeight="1">
      <c r="A28" s="95">
        <v>23</v>
      </c>
      <c r="B28" s="415"/>
      <c r="C28" s="416"/>
      <c r="D28" s="81"/>
      <c r="E28" s="94"/>
      <c r="F28" s="94"/>
      <c r="G28" s="94"/>
      <c r="H28" s="94"/>
      <c r="I28" s="94"/>
      <c r="J28" s="94"/>
      <c r="K28" s="94"/>
      <c r="L28" s="94"/>
      <c r="M28" s="414"/>
      <c r="N28" s="414"/>
      <c r="O28" s="414"/>
      <c r="P28">
        <f t="shared" si="1"/>
        <v>0</v>
      </c>
      <c r="Q28">
        <f t="shared" si="2"/>
        <v>0</v>
      </c>
      <c r="R28">
        <f t="shared" si="3"/>
        <v>0</v>
      </c>
      <c r="S28">
        <f t="shared" si="4"/>
        <v>0</v>
      </c>
    </row>
    <row r="29" spans="1:19" ht="32.1" customHeight="1">
      <c r="A29" s="95">
        <v>24</v>
      </c>
      <c r="B29" s="415"/>
      <c r="C29" s="416"/>
      <c r="D29" s="81"/>
      <c r="E29" s="94"/>
      <c r="F29" s="94"/>
      <c r="G29" s="94"/>
      <c r="H29" s="94"/>
      <c r="I29" s="94"/>
      <c r="J29" s="94"/>
      <c r="K29" s="94"/>
      <c r="L29" s="94"/>
      <c r="M29" s="414"/>
      <c r="N29" s="414"/>
      <c r="O29" s="414"/>
      <c r="P29">
        <f t="shared" si="1"/>
        <v>0</v>
      </c>
      <c r="Q29">
        <f t="shared" si="2"/>
        <v>0</v>
      </c>
      <c r="R29">
        <f t="shared" si="3"/>
        <v>0</v>
      </c>
      <c r="S29">
        <f t="shared" si="4"/>
        <v>0</v>
      </c>
    </row>
    <row r="30" spans="1:19" ht="32.1" customHeight="1">
      <c r="A30" s="95">
        <v>25</v>
      </c>
      <c r="B30" s="415"/>
      <c r="C30" s="416"/>
      <c r="D30" s="81"/>
      <c r="E30" s="94"/>
      <c r="F30" s="94"/>
      <c r="G30" s="94"/>
      <c r="H30" s="94"/>
      <c r="I30" s="94"/>
      <c r="J30" s="94"/>
      <c r="K30" s="94"/>
      <c r="L30" s="94"/>
      <c r="M30" s="414"/>
      <c r="N30" s="414"/>
      <c r="O30" s="414"/>
      <c r="P30">
        <f t="shared" si="1"/>
        <v>0</v>
      </c>
      <c r="Q30">
        <f t="shared" si="2"/>
        <v>0</v>
      </c>
      <c r="R30">
        <f t="shared" si="3"/>
        <v>0</v>
      </c>
      <c r="S30">
        <f t="shared" si="4"/>
        <v>0</v>
      </c>
    </row>
    <row r="31" spans="1:19" ht="32.1" customHeight="1">
      <c r="A31" s="95">
        <v>26</v>
      </c>
      <c r="B31" s="415"/>
      <c r="C31" s="416"/>
      <c r="D31" s="81"/>
      <c r="E31" s="94"/>
      <c r="F31" s="94"/>
      <c r="G31" s="94"/>
      <c r="H31" s="94"/>
      <c r="I31" s="94"/>
      <c r="J31" s="94"/>
      <c r="K31" s="94"/>
      <c r="L31" s="94"/>
      <c r="M31" s="414"/>
      <c r="N31" s="414"/>
      <c r="O31" s="414"/>
      <c r="P31">
        <f t="shared" si="1"/>
        <v>0</v>
      </c>
      <c r="Q31">
        <f>IF(E31="大人",P31,0)</f>
        <v>0</v>
      </c>
      <c r="R31">
        <f t="shared" si="3"/>
        <v>0</v>
      </c>
      <c r="S31">
        <f t="shared" si="4"/>
        <v>0</v>
      </c>
    </row>
    <row r="32" spans="1:19" ht="32.1" customHeight="1">
      <c r="A32" s="95">
        <v>27</v>
      </c>
      <c r="B32" s="415"/>
      <c r="C32" s="416"/>
      <c r="D32" s="81"/>
      <c r="E32" s="94"/>
      <c r="F32" s="94"/>
      <c r="G32" s="94"/>
      <c r="H32" s="94"/>
      <c r="I32" s="94"/>
      <c r="J32" s="94"/>
      <c r="K32" s="94"/>
      <c r="L32" s="94"/>
      <c r="M32" s="414"/>
      <c r="N32" s="414"/>
      <c r="O32" s="414"/>
      <c r="P32">
        <f t="shared" si="1"/>
        <v>0</v>
      </c>
      <c r="Q32">
        <f t="shared" si="2"/>
        <v>0</v>
      </c>
      <c r="R32">
        <f t="shared" si="3"/>
        <v>0</v>
      </c>
      <c r="S32">
        <f t="shared" si="4"/>
        <v>0</v>
      </c>
    </row>
    <row r="33" spans="1:19" ht="32.1" customHeight="1">
      <c r="A33" s="95">
        <v>28</v>
      </c>
      <c r="B33" s="415"/>
      <c r="C33" s="416"/>
      <c r="D33" s="81"/>
      <c r="E33" s="94"/>
      <c r="F33" s="94"/>
      <c r="G33" s="94"/>
      <c r="H33" s="94"/>
      <c r="I33" s="94"/>
      <c r="J33" s="94"/>
      <c r="K33" s="94"/>
      <c r="L33" s="94"/>
      <c r="M33" s="414"/>
      <c r="N33" s="414"/>
      <c r="O33" s="414"/>
      <c r="P33">
        <f t="shared" si="1"/>
        <v>0</v>
      </c>
      <c r="Q33">
        <f t="shared" si="2"/>
        <v>0</v>
      </c>
      <c r="R33">
        <f t="shared" si="3"/>
        <v>0</v>
      </c>
      <c r="S33">
        <f t="shared" si="4"/>
        <v>0</v>
      </c>
    </row>
    <row r="34" spans="1:19" ht="32.1" customHeight="1">
      <c r="A34" s="95">
        <v>29</v>
      </c>
      <c r="B34" s="415"/>
      <c r="C34" s="416"/>
      <c r="D34" s="81"/>
      <c r="E34" s="94"/>
      <c r="F34" s="94"/>
      <c r="G34" s="94"/>
      <c r="H34" s="94"/>
      <c r="I34" s="94"/>
      <c r="J34" s="94"/>
      <c r="K34" s="94"/>
      <c r="L34" s="94"/>
      <c r="M34" s="414"/>
      <c r="N34" s="414"/>
      <c r="O34" s="414"/>
      <c r="P34">
        <f t="shared" si="1"/>
        <v>0</v>
      </c>
      <c r="Q34">
        <f t="shared" si="2"/>
        <v>0</v>
      </c>
      <c r="R34">
        <f t="shared" si="3"/>
        <v>0</v>
      </c>
      <c r="S34">
        <f t="shared" si="4"/>
        <v>0</v>
      </c>
    </row>
    <row r="35" spans="1:19" ht="32.1" customHeight="1">
      <c r="A35" s="95">
        <v>30</v>
      </c>
      <c r="B35" s="415"/>
      <c r="C35" s="416"/>
      <c r="D35" s="81"/>
      <c r="E35" s="94"/>
      <c r="F35" s="94"/>
      <c r="G35" s="94"/>
      <c r="H35" s="94"/>
      <c r="I35" s="94"/>
      <c r="J35" s="94"/>
      <c r="K35" s="94"/>
      <c r="L35" s="94"/>
      <c r="M35" s="414"/>
      <c r="N35" s="414"/>
      <c r="O35" s="414"/>
      <c r="P35">
        <f t="shared" si="1"/>
        <v>0</v>
      </c>
      <c r="Q35">
        <f t="shared" si="2"/>
        <v>0</v>
      </c>
      <c r="R35">
        <f t="shared" si="3"/>
        <v>0</v>
      </c>
      <c r="S35">
        <f t="shared" si="4"/>
        <v>0</v>
      </c>
    </row>
    <row r="36" spans="1:19" ht="19.5" thickBot="1"/>
    <row r="37" spans="1:19" ht="18" customHeight="1" thickBot="1">
      <c r="A37" s="448" t="s">
        <v>52</v>
      </c>
      <c r="B37" s="449"/>
      <c r="C37" s="449"/>
      <c r="D37" s="449"/>
      <c r="E37" s="449"/>
      <c r="F37" s="449"/>
      <c r="G37" s="450"/>
      <c r="I37" s="435" t="s">
        <v>53</v>
      </c>
      <c r="J37" s="436"/>
      <c r="K37" s="436"/>
      <c r="L37" s="436"/>
      <c r="M37" s="436"/>
      <c r="N37" s="436"/>
      <c r="O37" s="437"/>
    </row>
    <row r="38" spans="1:19" ht="18" customHeight="1">
      <c r="A38" s="29"/>
      <c r="B38" s="28" t="str">
        <f t="shared" ref="B38:G38" si="5">G5</f>
        <v/>
      </c>
      <c r="C38" s="28" t="str">
        <f t="shared" si="5"/>
        <v/>
      </c>
      <c r="D38" s="28" t="str">
        <f t="shared" si="5"/>
        <v/>
      </c>
      <c r="E38" s="28" t="str">
        <f t="shared" si="5"/>
        <v/>
      </c>
      <c r="F38" s="28" t="str">
        <f t="shared" si="5"/>
        <v/>
      </c>
      <c r="G38" s="40" t="str">
        <f t="shared" si="5"/>
        <v/>
      </c>
      <c r="I38" s="37"/>
      <c r="J38" s="34" t="s">
        <v>54</v>
      </c>
      <c r="K38" s="34" t="s">
        <v>55</v>
      </c>
      <c r="L38" s="34" t="s">
        <v>56</v>
      </c>
      <c r="M38" s="34" t="s">
        <v>57</v>
      </c>
      <c r="N38" s="34" t="s">
        <v>58</v>
      </c>
      <c r="O38" s="35" t="s">
        <v>59</v>
      </c>
    </row>
    <row r="39" spans="1:19" ht="18" customHeight="1">
      <c r="A39" s="38" t="s">
        <v>51</v>
      </c>
      <c r="B39" s="6" cm="1">
        <f t="array" ref="B39">SUM((E6:E35="大人")*(G6:G35="〇") + (E6:E35="保護者")*(G6:G35="〇"))</f>
        <v>0</v>
      </c>
      <c r="C39" s="6" cm="1">
        <f t="array" ref="C39">SUM((E6:E35="大人")*(H6:H35="〇") + (E6:E35="保護者")*(H6:H35="〇"))</f>
        <v>0</v>
      </c>
      <c r="D39" s="6" cm="1">
        <f t="array" ref="D39">SUM((E6:E35="大人")*(I6:I35="〇") + (E6:E35="保護者")*(I6:I35="〇"))</f>
        <v>0</v>
      </c>
      <c r="E39" s="6" cm="1">
        <f t="array" ref="E39">SUM((E6:E35="大人")*(J6:J35="〇") + (E6:E35="保護者")*(J6:J35="〇"))</f>
        <v>0</v>
      </c>
      <c r="F39" s="6" cm="1">
        <f t="array" ref="F39">SUM((E6:E35="大人")*(K6:K35="〇") + (E6:E35="保護者")*(K6:K35="〇"))</f>
        <v>0</v>
      </c>
      <c r="G39" s="23" cm="1">
        <f t="array" ref="G39">SUM((E6:E35="大人")*(L6:L35="〇") + (E6:E35="保護者")*(L6:L35="〇"))</f>
        <v>0</v>
      </c>
      <c r="I39" s="38" t="s">
        <v>51</v>
      </c>
      <c r="J39" s="6" cm="1">
        <f t="array" ref="J39">SUM((Q6:Q35=1)*(F6:F35="") + (R6:R35=1)*(F6:F35=""))</f>
        <v>0</v>
      </c>
      <c r="K39" s="6" cm="1">
        <f t="array" ref="K39">SUM((Q6:Q35=2)*(F6:F35="") + (R6:R35=2)*(F6:F35=""))</f>
        <v>0</v>
      </c>
      <c r="L39" s="6" cm="1">
        <f t="array" ref="L39">SUM((Q6:Q35=3)*(F6:F35="") + (R6:R35=3)*(F6:F35=""))</f>
        <v>0</v>
      </c>
      <c r="M39" s="6" cm="1">
        <f t="array" ref="M39">SUM((Q6:Q35=4)*(F6:F35="") + (R6:R35=4)*(F6:F35=""))</f>
        <v>0</v>
      </c>
      <c r="N39" s="6" cm="1">
        <f t="array" ref="N39">SUM((Q6:Q35=5)*(F6:F35="") + (R6:R35=5)*(F6:F35=""))</f>
        <v>0</v>
      </c>
      <c r="O39" s="23" cm="1">
        <f t="array" ref="O39">SUM((Q6:Q35=6)*(F6:F35="") + (R6:R35=6)*(F6:F35=""))</f>
        <v>0</v>
      </c>
    </row>
    <row r="40" spans="1:19" ht="18" customHeight="1" thickBot="1">
      <c r="A40" s="39" t="s">
        <v>50</v>
      </c>
      <c r="B40" s="25">
        <f>COUNTIFS(G6:G35, "〇", E6:E35, "学生")</f>
        <v>0</v>
      </c>
      <c r="C40" s="25">
        <f>COUNTIFS(H6:H35, "〇", E6:E35, "学生")</f>
        <v>0</v>
      </c>
      <c r="D40" s="25">
        <f>COUNTIFS(I6:I35, "〇", E6:E35, "学生")</f>
        <v>0</v>
      </c>
      <c r="E40" s="25">
        <f>COUNTIFS(J6:J35, "〇", E6:E35, "学生")</f>
        <v>0</v>
      </c>
      <c r="F40" s="25">
        <f>COUNTIFS(K6:K35, "〇", E6:E35, "学生")</f>
        <v>0</v>
      </c>
      <c r="G40" s="26">
        <f>COUNTIFS(L6:L35, "〇", E6:E35, "学生")</f>
        <v>0</v>
      </c>
      <c r="I40" s="39" t="s">
        <v>50</v>
      </c>
      <c r="J40" s="25">
        <f>COUNTIFS(R6:R35, 1, F6:F35, "")</f>
        <v>0</v>
      </c>
      <c r="K40" s="25">
        <f>COUNTIFS(R6:R35, 2, F6:F35, "")</f>
        <v>0</v>
      </c>
      <c r="L40" s="25">
        <f>COUNTIFS(R6:R35, 3, F6:F35, "")</f>
        <v>0</v>
      </c>
      <c r="M40" s="25">
        <f>COUNTIFS(R6:R35, 4, F6:F35, "")</f>
        <v>0</v>
      </c>
      <c r="N40" s="25">
        <f>COUNTIFS(R6:R35, 5, F6:F35, "")</f>
        <v>0</v>
      </c>
      <c r="O40" s="26">
        <f>COUNTIFS(R6:R35, 6, F6:F35, "")</f>
        <v>0</v>
      </c>
    </row>
    <row r="41" spans="1:19" ht="18" customHeight="1" thickBot="1">
      <c r="A41" s="36"/>
      <c r="F41" s="5"/>
      <c r="G41" s="5"/>
      <c r="I41" s="448" t="s">
        <v>60</v>
      </c>
      <c r="J41" s="449"/>
      <c r="K41" s="449"/>
      <c r="L41" s="449"/>
      <c r="M41" s="449"/>
      <c r="N41" s="449"/>
      <c r="O41" s="450"/>
    </row>
    <row r="42" spans="1:19" ht="18" customHeight="1">
      <c r="F42" s="5"/>
      <c r="G42" s="5"/>
      <c r="I42" s="29"/>
      <c r="J42" s="34" t="s">
        <v>54</v>
      </c>
      <c r="K42" s="34" t="s">
        <v>55</v>
      </c>
      <c r="L42" s="34" t="s">
        <v>56</v>
      </c>
      <c r="M42" s="34" t="s">
        <v>57</v>
      </c>
      <c r="N42" s="34" t="s">
        <v>58</v>
      </c>
      <c r="O42" s="35" t="s">
        <v>59</v>
      </c>
    </row>
    <row r="43" spans="1:19" ht="19.5" thickBot="1">
      <c r="I43" s="27" t="s">
        <v>48</v>
      </c>
      <c r="J43" s="25">
        <f>COUNTIFS(S6:S35, 1, F6:F35, "〇")</f>
        <v>0</v>
      </c>
      <c r="K43" s="25">
        <f>COUNTIFS(S6:S35, 2, F6:F35, "〇")</f>
        <v>0</v>
      </c>
      <c r="L43" s="25">
        <f>COUNTIFS(S6:S35, 3, F6:F35, "〇")</f>
        <v>0</v>
      </c>
      <c r="M43" s="25">
        <f>COUNTIFS(S6:S35, 4, F6:F35, "〇")</f>
        <v>0</v>
      </c>
      <c r="N43" s="25">
        <f>COUNTIFS(S6:S35, 5, F6:F35, "〇")</f>
        <v>0</v>
      </c>
      <c r="O43" s="26">
        <f>COUNTIFS(S6:S35, 6, F6:F35, "〇")</f>
        <v>0</v>
      </c>
    </row>
  </sheetData>
  <sheetProtection sheet="1" objects="1" scenarios="1"/>
  <mergeCells count="70">
    <mergeCell ref="A37:G37"/>
    <mergeCell ref="I37:O37"/>
    <mergeCell ref="I41:O41"/>
    <mergeCell ref="B33:C33"/>
    <mergeCell ref="M33:O33"/>
    <mergeCell ref="B34:C34"/>
    <mergeCell ref="M34:O34"/>
    <mergeCell ref="B35:C35"/>
    <mergeCell ref="M35:O35"/>
    <mergeCell ref="B30:C30"/>
    <mergeCell ref="M30:O30"/>
    <mergeCell ref="B31:C31"/>
    <mergeCell ref="M31:O31"/>
    <mergeCell ref="B32:C32"/>
    <mergeCell ref="M32:O32"/>
    <mergeCell ref="B27:C27"/>
    <mergeCell ref="M27:O27"/>
    <mergeCell ref="B28:C28"/>
    <mergeCell ref="M28:O28"/>
    <mergeCell ref="B29:C29"/>
    <mergeCell ref="M29:O29"/>
    <mergeCell ref="B24:C24"/>
    <mergeCell ref="M24:O24"/>
    <mergeCell ref="B25:C25"/>
    <mergeCell ref="M25:O25"/>
    <mergeCell ref="B26:C26"/>
    <mergeCell ref="M26:O26"/>
    <mergeCell ref="B21:C21"/>
    <mergeCell ref="M21:O21"/>
    <mergeCell ref="B22:C22"/>
    <mergeCell ref="M22:O22"/>
    <mergeCell ref="B23:C23"/>
    <mergeCell ref="M23:O23"/>
    <mergeCell ref="B18:C18"/>
    <mergeCell ref="M18:O18"/>
    <mergeCell ref="B19:C19"/>
    <mergeCell ref="M19:O19"/>
    <mergeCell ref="B20:C20"/>
    <mergeCell ref="M20:O20"/>
    <mergeCell ref="B15:C15"/>
    <mergeCell ref="M15:O15"/>
    <mergeCell ref="B16:C16"/>
    <mergeCell ref="M16:O16"/>
    <mergeCell ref="B17:C17"/>
    <mergeCell ref="M17:O17"/>
    <mergeCell ref="B12:C12"/>
    <mergeCell ref="M12:O12"/>
    <mergeCell ref="B13:C13"/>
    <mergeCell ref="M13:O13"/>
    <mergeCell ref="B14:C14"/>
    <mergeCell ref="M14:O14"/>
    <mergeCell ref="B9:C9"/>
    <mergeCell ref="M9:O9"/>
    <mergeCell ref="B10:C10"/>
    <mergeCell ref="M10:O10"/>
    <mergeCell ref="B11:C11"/>
    <mergeCell ref="M11:O11"/>
    <mergeCell ref="B6:C6"/>
    <mergeCell ref="M6:O6"/>
    <mergeCell ref="B7:C7"/>
    <mergeCell ref="M7:O7"/>
    <mergeCell ref="B8:C8"/>
    <mergeCell ref="M8:O8"/>
    <mergeCell ref="B5:C5"/>
    <mergeCell ref="M5:O5"/>
    <mergeCell ref="A1:C3"/>
    <mergeCell ref="D1:E1"/>
    <mergeCell ref="G1:O1"/>
    <mergeCell ref="D2:E3"/>
    <mergeCell ref="F2:F3"/>
  </mergeCells>
  <phoneticPr fontId="1"/>
  <conditionalFormatting sqref="G1:O1">
    <cfRule type="containsBlanks" dxfId="11" priority="2">
      <formula>LEN(TRIM(G1))=0</formula>
    </cfRule>
  </conditionalFormatting>
  <conditionalFormatting sqref="H2 J2:J3 L2:L3">
    <cfRule type="containsBlanks" dxfId="10" priority="1">
      <formula>LEN(TRIM(H2))=0</formula>
    </cfRule>
  </conditionalFormatting>
  <dataValidations count="2">
    <dataValidation type="list" allowBlank="1" showInputMessage="1" showErrorMessage="1" sqref="E6:E35" xr:uid="{62BB8609-66A4-4463-A3BB-1158C219C573}">
      <formula1>$T$2:$T$4</formula1>
    </dataValidation>
    <dataValidation type="list" allowBlank="1" showInputMessage="1" showErrorMessage="1" sqref="F6:L35" xr:uid="{A5768467-B000-4801-8375-24F3CB5C8280}">
      <formula1>$S$2</formula1>
    </dataValidation>
  </dataValidations>
  <pageMargins left="0.7" right="0.7" top="0.75" bottom="0.75" header="0.3" footer="0.3"/>
  <pageSetup paperSize="9" scale="61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8B74CC-F4EC-44AF-9B87-F70691F33C71}">
  <sheetPr>
    <tabColor rgb="FFFFFF00"/>
  </sheetPr>
  <dimension ref="A1:T43"/>
  <sheetViews>
    <sheetView view="pageBreakPreview" zoomScale="91" zoomScaleNormal="100" zoomScaleSheetLayoutView="100" workbookViewId="0">
      <selection activeCell="E10" sqref="E10"/>
    </sheetView>
  </sheetViews>
  <sheetFormatPr defaultRowHeight="18.75"/>
  <cols>
    <col min="1" max="1" width="9.125" customWidth="1"/>
    <col min="2" max="5" width="8.625" customWidth="1"/>
    <col min="6" max="6" width="9.75" customWidth="1"/>
    <col min="7" max="15" width="8.625" customWidth="1"/>
    <col min="16" max="16" width="5" customWidth="1"/>
    <col min="17" max="17" width="4.875" customWidth="1"/>
    <col min="18" max="19" width="5" customWidth="1"/>
    <col min="20" max="20" width="9" customWidth="1"/>
  </cols>
  <sheetData>
    <row r="1" spans="1:20" ht="34.5" customHeight="1">
      <c r="A1" s="420" t="s">
        <v>49</v>
      </c>
      <c r="B1" s="421"/>
      <c r="C1" s="422"/>
      <c r="D1" s="434" t="s">
        <v>0</v>
      </c>
      <c r="E1" s="442"/>
      <c r="F1" s="10" t="s">
        <v>2</v>
      </c>
      <c r="G1" s="443"/>
      <c r="H1" s="443"/>
      <c r="I1" s="443"/>
      <c r="J1" s="443"/>
      <c r="K1" s="443"/>
      <c r="L1" s="443"/>
      <c r="M1" s="443"/>
      <c r="N1" s="443"/>
      <c r="O1" s="443"/>
      <c r="R1" s="5"/>
    </row>
    <row r="2" spans="1:20" ht="24.95" customHeight="1">
      <c r="A2" s="423"/>
      <c r="B2" s="424"/>
      <c r="C2" s="425"/>
      <c r="D2" s="451" t="s">
        <v>13</v>
      </c>
      <c r="E2" s="452"/>
      <c r="F2" s="429" t="s">
        <v>3</v>
      </c>
      <c r="G2" s="8" t="s">
        <v>1</v>
      </c>
      <c r="H2" s="79"/>
      <c r="I2" s="2" t="s">
        <v>7</v>
      </c>
      <c r="J2" s="79"/>
      <c r="K2" s="11" t="s">
        <v>4</v>
      </c>
      <c r="L2" s="80"/>
      <c r="M2" s="11" t="s">
        <v>5</v>
      </c>
      <c r="N2" s="12" t="str">
        <f>IF(OR(H2=0,J2=0,L2=0),"",DATE(H2+2018,J2,L2))</f>
        <v/>
      </c>
      <c r="O2" s="9"/>
      <c r="S2" t="s">
        <v>20</v>
      </c>
      <c r="T2" t="s">
        <v>17</v>
      </c>
    </row>
    <row r="3" spans="1:20" ht="25.5" customHeight="1">
      <c r="A3" s="426"/>
      <c r="B3" s="427"/>
      <c r="C3" s="428"/>
      <c r="D3" s="453"/>
      <c r="E3" s="454"/>
      <c r="F3" s="429"/>
      <c r="G3" s="13"/>
      <c r="H3" s="14"/>
      <c r="I3" s="14" t="s">
        <v>6</v>
      </c>
      <c r="J3" s="77"/>
      <c r="K3" s="14" t="s">
        <v>4</v>
      </c>
      <c r="L3" s="77"/>
      <c r="M3" s="14" t="s">
        <v>5</v>
      </c>
      <c r="N3" s="15" t="str">
        <f>IF(OR(H2=0,J3=0,L3=0),"",DATE(H2+2018,J3,L3))</f>
        <v/>
      </c>
      <c r="O3" s="7"/>
      <c r="T3" t="s">
        <v>16</v>
      </c>
    </row>
    <row r="4" spans="1:20">
      <c r="A4" s="1"/>
      <c r="B4" s="1"/>
      <c r="C4" s="1"/>
      <c r="D4" s="1"/>
      <c r="E4" s="1"/>
      <c r="F4" s="1"/>
      <c r="G4" s="3"/>
      <c r="H4" s="3"/>
      <c r="I4" s="3"/>
      <c r="J4" s="3"/>
      <c r="K4" s="3"/>
      <c r="L4" s="3"/>
      <c r="M4" s="4"/>
      <c r="N4" s="3"/>
      <c r="O4" s="3"/>
      <c r="T4" t="s">
        <v>47</v>
      </c>
    </row>
    <row r="5" spans="1:20" ht="32.1" customHeight="1">
      <c r="A5" s="95" t="s">
        <v>8</v>
      </c>
      <c r="B5" s="417" t="s">
        <v>9</v>
      </c>
      <c r="C5" s="418"/>
      <c r="D5" s="95" t="s">
        <v>14</v>
      </c>
      <c r="E5" s="95" t="s">
        <v>15</v>
      </c>
      <c r="F5" s="95" t="s">
        <v>46</v>
      </c>
      <c r="G5" s="16" t="str">
        <f>IF(COLUMN(G5)-COLUMN($G$5)+DATE($H$2+2018,$J$2,$L$2)&lt;=DATE($H$2+2018,$J$3,$L$3-1), COLUMN(G5)-COLUMN($G$5)+DATE($H$2+2018,$J$2,$L$2), "")</f>
        <v/>
      </c>
      <c r="H5" s="16" t="str">
        <f t="shared" ref="H5:L5" si="0">IF(COLUMN(H5)-COLUMN($G$5)+DATE($H$2+2018,$J$2,$L$2)&lt;=DATE($H$2+2018,$J$3,$L$3-1), COLUMN(H5)-COLUMN($G$5)+DATE($H$2+2018,$J$2,$L$2), "")</f>
        <v/>
      </c>
      <c r="I5" s="16" t="str">
        <f t="shared" si="0"/>
        <v/>
      </c>
      <c r="J5" s="16" t="str">
        <f t="shared" si="0"/>
        <v/>
      </c>
      <c r="K5" s="16" t="str">
        <f t="shared" si="0"/>
        <v/>
      </c>
      <c r="L5" s="16" t="str">
        <f t="shared" si="0"/>
        <v/>
      </c>
      <c r="M5" s="419" t="s">
        <v>11</v>
      </c>
      <c r="N5" s="419"/>
      <c r="O5" s="419"/>
      <c r="Q5" t="s">
        <v>18</v>
      </c>
      <c r="R5" t="s">
        <v>19</v>
      </c>
      <c r="S5" t="s">
        <v>48</v>
      </c>
    </row>
    <row r="6" spans="1:20" ht="32.1" customHeight="1">
      <c r="A6" s="95">
        <v>1</v>
      </c>
      <c r="B6" s="415"/>
      <c r="C6" s="416"/>
      <c r="D6" s="81"/>
      <c r="E6" s="94"/>
      <c r="F6" s="94"/>
      <c r="G6" s="94"/>
      <c r="H6" s="94"/>
      <c r="I6" s="94"/>
      <c r="J6" s="94"/>
      <c r="K6" s="94"/>
      <c r="L6" s="94"/>
      <c r="M6" s="414"/>
      <c r="N6" s="414"/>
      <c r="O6" s="414"/>
      <c r="P6">
        <f>COUNTIF(G6:L6,"〇")</f>
        <v>0</v>
      </c>
      <c r="Q6">
        <f>IF(E6="大人",P6,0)</f>
        <v>0</v>
      </c>
      <c r="R6">
        <f>IF(E6="学生",P6,0)</f>
        <v>0</v>
      </c>
      <c r="S6">
        <f>IF(E6="保護者",P6,0)</f>
        <v>0</v>
      </c>
    </row>
    <row r="7" spans="1:20" ht="32.1" customHeight="1">
      <c r="A7" s="95">
        <v>2</v>
      </c>
      <c r="B7" s="415"/>
      <c r="C7" s="416"/>
      <c r="D7" s="81"/>
      <c r="E7" s="94"/>
      <c r="F7" s="94"/>
      <c r="G7" s="94"/>
      <c r="H7" s="94"/>
      <c r="I7" s="94"/>
      <c r="J7" s="94"/>
      <c r="K7" s="94"/>
      <c r="L7" s="94"/>
      <c r="M7" s="414"/>
      <c r="N7" s="414"/>
      <c r="O7" s="414"/>
      <c r="P7">
        <f t="shared" ref="P7:P35" si="1">COUNTIF(G7:L7,"〇")</f>
        <v>0</v>
      </c>
      <c r="Q7">
        <f t="shared" ref="Q7:Q35" si="2">IF(E7="大人",P7,0)</f>
        <v>0</v>
      </c>
      <c r="R7">
        <f t="shared" ref="R7:R35" si="3">IF(E7="学生",P7,0)</f>
        <v>0</v>
      </c>
      <c r="S7">
        <f t="shared" ref="S7:S35" si="4">IF(E7="保護者",P7,0)</f>
        <v>0</v>
      </c>
    </row>
    <row r="8" spans="1:20" ht="32.1" customHeight="1">
      <c r="A8" s="95">
        <v>3</v>
      </c>
      <c r="B8" s="415"/>
      <c r="C8" s="416"/>
      <c r="D8" s="81"/>
      <c r="E8" s="94"/>
      <c r="F8" s="94"/>
      <c r="G8" s="94"/>
      <c r="H8" s="94"/>
      <c r="I8" s="94"/>
      <c r="J8" s="94"/>
      <c r="K8" s="94"/>
      <c r="L8" s="94"/>
      <c r="M8" s="414"/>
      <c r="N8" s="414"/>
      <c r="O8" s="414"/>
      <c r="P8">
        <f t="shared" si="1"/>
        <v>0</v>
      </c>
      <c r="Q8">
        <f t="shared" si="2"/>
        <v>0</v>
      </c>
      <c r="R8">
        <f t="shared" si="3"/>
        <v>0</v>
      </c>
      <c r="S8">
        <f t="shared" si="4"/>
        <v>0</v>
      </c>
    </row>
    <row r="9" spans="1:20" ht="32.1" customHeight="1">
      <c r="A9" s="95">
        <v>4</v>
      </c>
      <c r="B9" s="415"/>
      <c r="C9" s="416"/>
      <c r="D9" s="81"/>
      <c r="E9" s="94"/>
      <c r="F9" s="94"/>
      <c r="G9" s="94"/>
      <c r="H9" s="94"/>
      <c r="I9" s="94"/>
      <c r="J9" s="94"/>
      <c r="K9" s="94"/>
      <c r="L9" s="94"/>
      <c r="M9" s="414"/>
      <c r="N9" s="414"/>
      <c r="O9" s="414"/>
      <c r="P9">
        <f t="shared" si="1"/>
        <v>0</v>
      </c>
      <c r="Q9">
        <f t="shared" si="2"/>
        <v>0</v>
      </c>
      <c r="R9">
        <f t="shared" si="3"/>
        <v>0</v>
      </c>
      <c r="S9">
        <f t="shared" si="4"/>
        <v>0</v>
      </c>
    </row>
    <row r="10" spans="1:20" ht="32.1" customHeight="1">
      <c r="A10" s="95">
        <v>5</v>
      </c>
      <c r="B10" s="415"/>
      <c r="C10" s="416"/>
      <c r="D10" s="81"/>
      <c r="E10" s="94"/>
      <c r="F10" s="94"/>
      <c r="G10" s="94"/>
      <c r="H10" s="94"/>
      <c r="I10" s="94"/>
      <c r="J10" s="94"/>
      <c r="K10" s="94"/>
      <c r="L10" s="94"/>
      <c r="M10" s="414"/>
      <c r="N10" s="414"/>
      <c r="O10" s="414"/>
      <c r="P10">
        <f t="shared" si="1"/>
        <v>0</v>
      </c>
      <c r="Q10">
        <f t="shared" si="2"/>
        <v>0</v>
      </c>
      <c r="R10">
        <f t="shared" si="3"/>
        <v>0</v>
      </c>
      <c r="S10">
        <f t="shared" si="4"/>
        <v>0</v>
      </c>
    </row>
    <row r="11" spans="1:20" ht="32.1" customHeight="1">
      <c r="A11" s="95">
        <v>6</v>
      </c>
      <c r="B11" s="415"/>
      <c r="C11" s="416"/>
      <c r="D11" s="81"/>
      <c r="E11" s="94"/>
      <c r="F11" s="94"/>
      <c r="G11" s="94"/>
      <c r="H11" s="94"/>
      <c r="I11" s="94"/>
      <c r="J11" s="94"/>
      <c r="K11" s="94"/>
      <c r="L11" s="94"/>
      <c r="M11" s="414"/>
      <c r="N11" s="414"/>
      <c r="O11" s="414"/>
      <c r="P11">
        <f t="shared" si="1"/>
        <v>0</v>
      </c>
      <c r="Q11">
        <f t="shared" si="2"/>
        <v>0</v>
      </c>
      <c r="R11">
        <f t="shared" si="3"/>
        <v>0</v>
      </c>
      <c r="S11">
        <f t="shared" si="4"/>
        <v>0</v>
      </c>
    </row>
    <row r="12" spans="1:20" ht="32.1" customHeight="1">
      <c r="A12" s="95">
        <v>7</v>
      </c>
      <c r="B12" s="415"/>
      <c r="C12" s="416"/>
      <c r="D12" s="81"/>
      <c r="E12" s="94"/>
      <c r="F12" s="94"/>
      <c r="G12" s="94"/>
      <c r="H12" s="94"/>
      <c r="I12" s="94"/>
      <c r="J12" s="94"/>
      <c r="K12" s="94"/>
      <c r="L12" s="94"/>
      <c r="M12" s="414"/>
      <c r="N12" s="414"/>
      <c r="O12" s="414"/>
      <c r="P12">
        <f t="shared" si="1"/>
        <v>0</v>
      </c>
      <c r="Q12">
        <f t="shared" si="2"/>
        <v>0</v>
      </c>
      <c r="R12">
        <f t="shared" si="3"/>
        <v>0</v>
      </c>
      <c r="S12">
        <f t="shared" si="4"/>
        <v>0</v>
      </c>
    </row>
    <row r="13" spans="1:20" ht="32.1" customHeight="1">
      <c r="A13" s="95">
        <v>8</v>
      </c>
      <c r="B13" s="415"/>
      <c r="C13" s="416"/>
      <c r="D13" s="81"/>
      <c r="E13" s="94"/>
      <c r="F13" s="94"/>
      <c r="G13" s="94"/>
      <c r="H13" s="94"/>
      <c r="I13" s="94"/>
      <c r="J13" s="94"/>
      <c r="K13" s="94"/>
      <c r="L13" s="94"/>
      <c r="M13" s="414"/>
      <c r="N13" s="414"/>
      <c r="O13" s="414"/>
      <c r="P13">
        <f t="shared" si="1"/>
        <v>0</v>
      </c>
      <c r="Q13">
        <f t="shared" si="2"/>
        <v>0</v>
      </c>
      <c r="R13">
        <f t="shared" si="3"/>
        <v>0</v>
      </c>
      <c r="S13">
        <f t="shared" si="4"/>
        <v>0</v>
      </c>
    </row>
    <row r="14" spans="1:20" ht="32.1" customHeight="1">
      <c r="A14" s="95">
        <v>9</v>
      </c>
      <c r="B14" s="415"/>
      <c r="C14" s="416"/>
      <c r="D14" s="81"/>
      <c r="E14" s="94"/>
      <c r="F14" s="94"/>
      <c r="G14" s="94"/>
      <c r="H14" s="94"/>
      <c r="I14" s="94"/>
      <c r="J14" s="94"/>
      <c r="K14" s="94"/>
      <c r="L14" s="94"/>
      <c r="M14" s="414"/>
      <c r="N14" s="414"/>
      <c r="O14" s="414"/>
      <c r="P14">
        <f t="shared" si="1"/>
        <v>0</v>
      </c>
      <c r="Q14">
        <f t="shared" si="2"/>
        <v>0</v>
      </c>
      <c r="R14">
        <f t="shared" si="3"/>
        <v>0</v>
      </c>
      <c r="S14">
        <f t="shared" si="4"/>
        <v>0</v>
      </c>
    </row>
    <row r="15" spans="1:20" ht="32.1" customHeight="1">
      <c r="A15" s="95">
        <v>10</v>
      </c>
      <c r="B15" s="415"/>
      <c r="C15" s="416"/>
      <c r="D15" s="81"/>
      <c r="E15" s="94"/>
      <c r="F15" s="94"/>
      <c r="G15" s="94"/>
      <c r="H15" s="94"/>
      <c r="I15" s="94"/>
      <c r="J15" s="94"/>
      <c r="K15" s="94"/>
      <c r="L15" s="94"/>
      <c r="M15" s="414"/>
      <c r="N15" s="414"/>
      <c r="O15" s="414"/>
      <c r="P15">
        <f t="shared" si="1"/>
        <v>0</v>
      </c>
      <c r="Q15">
        <f t="shared" si="2"/>
        <v>0</v>
      </c>
      <c r="R15">
        <f t="shared" si="3"/>
        <v>0</v>
      </c>
      <c r="S15">
        <f t="shared" si="4"/>
        <v>0</v>
      </c>
    </row>
    <row r="16" spans="1:20" ht="32.1" customHeight="1">
      <c r="A16" s="95">
        <v>11</v>
      </c>
      <c r="B16" s="415"/>
      <c r="C16" s="416"/>
      <c r="D16" s="81"/>
      <c r="E16" s="94"/>
      <c r="F16" s="94"/>
      <c r="G16" s="94"/>
      <c r="H16" s="94"/>
      <c r="I16" s="94"/>
      <c r="J16" s="94"/>
      <c r="K16" s="94"/>
      <c r="L16" s="94"/>
      <c r="M16" s="414"/>
      <c r="N16" s="414"/>
      <c r="O16" s="414"/>
      <c r="P16">
        <f t="shared" si="1"/>
        <v>0</v>
      </c>
      <c r="Q16">
        <f t="shared" si="2"/>
        <v>0</v>
      </c>
      <c r="R16">
        <f t="shared" si="3"/>
        <v>0</v>
      </c>
      <c r="S16">
        <f t="shared" si="4"/>
        <v>0</v>
      </c>
    </row>
    <row r="17" spans="1:19" ht="32.1" customHeight="1">
      <c r="A17" s="95">
        <v>12</v>
      </c>
      <c r="B17" s="415"/>
      <c r="C17" s="416"/>
      <c r="D17" s="81"/>
      <c r="E17" s="94"/>
      <c r="F17" s="94"/>
      <c r="G17" s="94"/>
      <c r="H17" s="94"/>
      <c r="I17" s="94"/>
      <c r="J17" s="94"/>
      <c r="K17" s="94"/>
      <c r="L17" s="94"/>
      <c r="M17" s="414"/>
      <c r="N17" s="414"/>
      <c r="O17" s="414"/>
      <c r="P17">
        <f t="shared" si="1"/>
        <v>0</v>
      </c>
      <c r="Q17">
        <f t="shared" si="2"/>
        <v>0</v>
      </c>
      <c r="R17">
        <f t="shared" si="3"/>
        <v>0</v>
      </c>
      <c r="S17">
        <f t="shared" si="4"/>
        <v>0</v>
      </c>
    </row>
    <row r="18" spans="1:19" ht="32.1" customHeight="1">
      <c r="A18" s="95">
        <v>13</v>
      </c>
      <c r="B18" s="415"/>
      <c r="C18" s="416"/>
      <c r="D18" s="81"/>
      <c r="E18" s="94"/>
      <c r="F18" s="94"/>
      <c r="G18" s="94"/>
      <c r="H18" s="94"/>
      <c r="I18" s="94"/>
      <c r="J18" s="94"/>
      <c r="K18" s="94"/>
      <c r="L18" s="94"/>
      <c r="M18" s="414"/>
      <c r="N18" s="414"/>
      <c r="O18" s="414"/>
      <c r="P18">
        <f t="shared" si="1"/>
        <v>0</v>
      </c>
      <c r="Q18">
        <f t="shared" si="2"/>
        <v>0</v>
      </c>
      <c r="R18">
        <f t="shared" si="3"/>
        <v>0</v>
      </c>
      <c r="S18">
        <f t="shared" si="4"/>
        <v>0</v>
      </c>
    </row>
    <row r="19" spans="1:19" ht="32.1" customHeight="1">
      <c r="A19" s="95">
        <v>14</v>
      </c>
      <c r="B19" s="415"/>
      <c r="C19" s="416"/>
      <c r="D19" s="81"/>
      <c r="E19" s="94"/>
      <c r="F19" s="94"/>
      <c r="G19" s="94"/>
      <c r="H19" s="94"/>
      <c r="I19" s="94"/>
      <c r="J19" s="94"/>
      <c r="K19" s="94"/>
      <c r="L19" s="94"/>
      <c r="M19" s="414"/>
      <c r="N19" s="414"/>
      <c r="O19" s="414"/>
      <c r="P19">
        <f t="shared" si="1"/>
        <v>0</v>
      </c>
      <c r="Q19">
        <f t="shared" si="2"/>
        <v>0</v>
      </c>
      <c r="R19">
        <f t="shared" si="3"/>
        <v>0</v>
      </c>
      <c r="S19">
        <f t="shared" si="4"/>
        <v>0</v>
      </c>
    </row>
    <row r="20" spans="1:19" ht="32.1" customHeight="1">
      <c r="A20" s="95">
        <v>15</v>
      </c>
      <c r="B20" s="415"/>
      <c r="C20" s="416"/>
      <c r="D20" s="81"/>
      <c r="E20" s="94"/>
      <c r="F20" s="94"/>
      <c r="G20" s="94"/>
      <c r="H20" s="94"/>
      <c r="I20" s="94"/>
      <c r="J20" s="94"/>
      <c r="K20" s="94"/>
      <c r="L20" s="94"/>
      <c r="M20" s="414"/>
      <c r="N20" s="414"/>
      <c r="O20" s="414"/>
      <c r="P20">
        <f t="shared" si="1"/>
        <v>0</v>
      </c>
      <c r="Q20">
        <f t="shared" si="2"/>
        <v>0</v>
      </c>
      <c r="R20">
        <f t="shared" si="3"/>
        <v>0</v>
      </c>
      <c r="S20">
        <f t="shared" si="4"/>
        <v>0</v>
      </c>
    </row>
    <row r="21" spans="1:19" ht="32.1" customHeight="1">
      <c r="A21" s="95">
        <v>16</v>
      </c>
      <c r="B21" s="415"/>
      <c r="C21" s="416"/>
      <c r="D21" s="81"/>
      <c r="E21" s="94"/>
      <c r="F21" s="94"/>
      <c r="G21" s="94"/>
      <c r="H21" s="94"/>
      <c r="I21" s="94"/>
      <c r="J21" s="94"/>
      <c r="K21" s="94"/>
      <c r="L21" s="94"/>
      <c r="M21" s="414"/>
      <c r="N21" s="414"/>
      <c r="O21" s="414"/>
      <c r="P21">
        <f t="shared" si="1"/>
        <v>0</v>
      </c>
      <c r="Q21">
        <f t="shared" si="2"/>
        <v>0</v>
      </c>
      <c r="R21">
        <f t="shared" si="3"/>
        <v>0</v>
      </c>
      <c r="S21">
        <f t="shared" si="4"/>
        <v>0</v>
      </c>
    </row>
    <row r="22" spans="1:19" ht="32.1" customHeight="1">
      <c r="A22" s="95">
        <v>17</v>
      </c>
      <c r="B22" s="415"/>
      <c r="C22" s="416"/>
      <c r="D22" s="81"/>
      <c r="E22" s="94"/>
      <c r="F22" s="94"/>
      <c r="G22" s="94"/>
      <c r="H22" s="94"/>
      <c r="I22" s="94"/>
      <c r="J22" s="94"/>
      <c r="K22" s="94"/>
      <c r="L22" s="94"/>
      <c r="M22" s="414"/>
      <c r="N22" s="414"/>
      <c r="O22" s="414"/>
      <c r="P22">
        <f t="shared" si="1"/>
        <v>0</v>
      </c>
      <c r="Q22">
        <f t="shared" si="2"/>
        <v>0</v>
      </c>
      <c r="R22">
        <f t="shared" si="3"/>
        <v>0</v>
      </c>
      <c r="S22">
        <f t="shared" si="4"/>
        <v>0</v>
      </c>
    </row>
    <row r="23" spans="1:19" ht="32.1" customHeight="1">
      <c r="A23" s="95">
        <v>18</v>
      </c>
      <c r="B23" s="415"/>
      <c r="C23" s="416"/>
      <c r="D23" s="81"/>
      <c r="E23" s="94"/>
      <c r="F23" s="94"/>
      <c r="G23" s="94"/>
      <c r="H23" s="94"/>
      <c r="I23" s="94"/>
      <c r="J23" s="94"/>
      <c r="K23" s="94"/>
      <c r="L23" s="94"/>
      <c r="M23" s="414"/>
      <c r="N23" s="414"/>
      <c r="O23" s="414"/>
      <c r="P23">
        <f t="shared" si="1"/>
        <v>0</v>
      </c>
      <c r="Q23">
        <f t="shared" si="2"/>
        <v>0</v>
      </c>
      <c r="R23">
        <f t="shared" si="3"/>
        <v>0</v>
      </c>
      <c r="S23">
        <f t="shared" si="4"/>
        <v>0</v>
      </c>
    </row>
    <row r="24" spans="1:19" ht="32.1" customHeight="1">
      <c r="A24" s="95">
        <v>19</v>
      </c>
      <c r="B24" s="415"/>
      <c r="C24" s="416"/>
      <c r="D24" s="81"/>
      <c r="E24" s="94"/>
      <c r="F24" s="94"/>
      <c r="G24" s="94"/>
      <c r="H24" s="94"/>
      <c r="I24" s="94"/>
      <c r="J24" s="94"/>
      <c r="K24" s="94"/>
      <c r="L24" s="94"/>
      <c r="M24" s="414"/>
      <c r="N24" s="414"/>
      <c r="O24" s="414"/>
      <c r="P24">
        <f t="shared" si="1"/>
        <v>0</v>
      </c>
      <c r="Q24">
        <f t="shared" si="2"/>
        <v>0</v>
      </c>
      <c r="R24">
        <f t="shared" si="3"/>
        <v>0</v>
      </c>
      <c r="S24">
        <f t="shared" si="4"/>
        <v>0</v>
      </c>
    </row>
    <row r="25" spans="1:19" ht="32.1" customHeight="1">
      <c r="A25" s="95">
        <v>20</v>
      </c>
      <c r="B25" s="415"/>
      <c r="C25" s="416"/>
      <c r="D25" s="81"/>
      <c r="E25" s="94"/>
      <c r="F25" s="94"/>
      <c r="G25" s="94"/>
      <c r="H25" s="94"/>
      <c r="I25" s="94"/>
      <c r="J25" s="94"/>
      <c r="K25" s="94"/>
      <c r="L25" s="94"/>
      <c r="M25" s="414"/>
      <c r="N25" s="414"/>
      <c r="O25" s="414"/>
      <c r="P25">
        <f t="shared" si="1"/>
        <v>0</v>
      </c>
      <c r="Q25">
        <f t="shared" si="2"/>
        <v>0</v>
      </c>
      <c r="R25">
        <f t="shared" si="3"/>
        <v>0</v>
      </c>
      <c r="S25">
        <f t="shared" si="4"/>
        <v>0</v>
      </c>
    </row>
    <row r="26" spans="1:19" ht="32.1" customHeight="1">
      <c r="A26" s="95">
        <v>21</v>
      </c>
      <c r="B26" s="415"/>
      <c r="C26" s="416"/>
      <c r="D26" s="81"/>
      <c r="E26" s="94"/>
      <c r="F26" s="94"/>
      <c r="G26" s="94"/>
      <c r="H26" s="94"/>
      <c r="I26" s="94"/>
      <c r="J26" s="94"/>
      <c r="K26" s="94"/>
      <c r="L26" s="94"/>
      <c r="M26" s="414"/>
      <c r="N26" s="414"/>
      <c r="O26" s="414"/>
      <c r="P26">
        <f t="shared" si="1"/>
        <v>0</v>
      </c>
      <c r="Q26">
        <f t="shared" si="2"/>
        <v>0</v>
      </c>
      <c r="R26">
        <f t="shared" si="3"/>
        <v>0</v>
      </c>
      <c r="S26">
        <f t="shared" si="4"/>
        <v>0</v>
      </c>
    </row>
    <row r="27" spans="1:19" ht="32.1" customHeight="1">
      <c r="A27" s="95">
        <v>22</v>
      </c>
      <c r="B27" s="415"/>
      <c r="C27" s="416"/>
      <c r="D27" s="81"/>
      <c r="E27" s="94"/>
      <c r="F27" s="94"/>
      <c r="G27" s="94"/>
      <c r="H27" s="94"/>
      <c r="I27" s="94"/>
      <c r="J27" s="94"/>
      <c r="K27" s="94"/>
      <c r="L27" s="94"/>
      <c r="M27" s="414"/>
      <c r="N27" s="414"/>
      <c r="O27" s="414"/>
      <c r="P27">
        <f t="shared" si="1"/>
        <v>0</v>
      </c>
      <c r="Q27">
        <f t="shared" si="2"/>
        <v>0</v>
      </c>
      <c r="R27">
        <f t="shared" si="3"/>
        <v>0</v>
      </c>
      <c r="S27">
        <f t="shared" si="4"/>
        <v>0</v>
      </c>
    </row>
    <row r="28" spans="1:19" ht="32.1" customHeight="1">
      <c r="A28" s="95">
        <v>23</v>
      </c>
      <c r="B28" s="415"/>
      <c r="C28" s="416"/>
      <c r="D28" s="81"/>
      <c r="E28" s="94"/>
      <c r="F28" s="94"/>
      <c r="G28" s="94"/>
      <c r="H28" s="94"/>
      <c r="I28" s="94"/>
      <c r="J28" s="94"/>
      <c r="K28" s="94"/>
      <c r="L28" s="94"/>
      <c r="M28" s="414"/>
      <c r="N28" s="414"/>
      <c r="O28" s="414"/>
      <c r="P28">
        <f t="shared" si="1"/>
        <v>0</v>
      </c>
      <c r="Q28">
        <f t="shared" si="2"/>
        <v>0</v>
      </c>
      <c r="R28">
        <f t="shared" si="3"/>
        <v>0</v>
      </c>
      <c r="S28">
        <f t="shared" si="4"/>
        <v>0</v>
      </c>
    </row>
    <row r="29" spans="1:19" ht="32.1" customHeight="1">
      <c r="A29" s="95">
        <v>24</v>
      </c>
      <c r="B29" s="415"/>
      <c r="C29" s="416"/>
      <c r="D29" s="81"/>
      <c r="E29" s="94"/>
      <c r="F29" s="94"/>
      <c r="G29" s="94"/>
      <c r="H29" s="94"/>
      <c r="I29" s="94"/>
      <c r="J29" s="94"/>
      <c r="K29" s="94"/>
      <c r="L29" s="94"/>
      <c r="M29" s="414"/>
      <c r="N29" s="414"/>
      <c r="O29" s="414"/>
      <c r="P29">
        <f t="shared" si="1"/>
        <v>0</v>
      </c>
      <c r="Q29">
        <f t="shared" si="2"/>
        <v>0</v>
      </c>
      <c r="R29">
        <f t="shared" si="3"/>
        <v>0</v>
      </c>
      <c r="S29">
        <f t="shared" si="4"/>
        <v>0</v>
      </c>
    </row>
    <row r="30" spans="1:19" ht="32.1" customHeight="1">
      <c r="A30" s="95">
        <v>25</v>
      </c>
      <c r="B30" s="415"/>
      <c r="C30" s="416"/>
      <c r="D30" s="81"/>
      <c r="E30" s="94"/>
      <c r="F30" s="94"/>
      <c r="G30" s="94"/>
      <c r="H30" s="94"/>
      <c r="I30" s="94"/>
      <c r="J30" s="94"/>
      <c r="K30" s="94"/>
      <c r="L30" s="94"/>
      <c r="M30" s="414"/>
      <c r="N30" s="414"/>
      <c r="O30" s="414"/>
      <c r="P30">
        <f t="shared" si="1"/>
        <v>0</v>
      </c>
      <c r="Q30">
        <f t="shared" si="2"/>
        <v>0</v>
      </c>
      <c r="R30">
        <f t="shared" si="3"/>
        <v>0</v>
      </c>
      <c r="S30">
        <f t="shared" si="4"/>
        <v>0</v>
      </c>
    </row>
    <row r="31" spans="1:19" ht="32.1" customHeight="1">
      <c r="A31" s="95">
        <v>26</v>
      </c>
      <c r="B31" s="415"/>
      <c r="C31" s="416"/>
      <c r="D31" s="81"/>
      <c r="E31" s="94"/>
      <c r="F31" s="94"/>
      <c r="G31" s="94"/>
      <c r="H31" s="94"/>
      <c r="I31" s="94"/>
      <c r="J31" s="94"/>
      <c r="K31" s="94"/>
      <c r="L31" s="94"/>
      <c r="M31" s="414"/>
      <c r="N31" s="414"/>
      <c r="O31" s="414"/>
      <c r="P31">
        <f t="shared" si="1"/>
        <v>0</v>
      </c>
      <c r="Q31">
        <f>IF(E31="大人",P31,0)</f>
        <v>0</v>
      </c>
      <c r="R31">
        <f t="shared" si="3"/>
        <v>0</v>
      </c>
      <c r="S31">
        <f t="shared" si="4"/>
        <v>0</v>
      </c>
    </row>
    <row r="32" spans="1:19" ht="32.1" customHeight="1">
      <c r="A32" s="95">
        <v>27</v>
      </c>
      <c r="B32" s="415"/>
      <c r="C32" s="416"/>
      <c r="D32" s="81"/>
      <c r="E32" s="94"/>
      <c r="F32" s="94"/>
      <c r="G32" s="94"/>
      <c r="H32" s="94"/>
      <c r="I32" s="94"/>
      <c r="J32" s="94"/>
      <c r="K32" s="94"/>
      <c r="L32" s="94"/>
      <c r="M32" s="414"/>
      <c r="N32" s="414"/>
      <c r="O32" s="414"/>
      <c r="P32">
        <f t="shared" si="1"/>
        <v>0</v>
      </c>
      <c r="Q32">
        <f t="shared" si="2"/>
        <v>0</v>
      </c>
      <c r="R32">
        <f t="shared" si="3"/>
        <v>0</v>
      </c>
      <c r="S32">
        <f t="shared" si="4"/>
        <v>0</v>
      </c>
    </row>
    <row r="33" spans="1:19" ht="32.1" customHeight="1">
      <c r="A33" s="95">
        <v>28</v>
      </c>
      <c r="B33" s="415"/>
      <c r="C33" s="416"/>
      <c r="D33" s="81"/>
      <c r="E33" s="94"/>
      <c r="F33" s="94"/>
      <c r="G33" s="94"/>
      <c r="H33" s="94"/>
      <c r="I33" s="94"/>
      <c r="J33" s="94"/>
      <c r="K33" s="94"/>
      <c r="L33" s="94"/>
      <c r="M33" s="414"/>
      <c r="N33" s="414"/>
      <c r="O33" s="414"/>
      <c r="P33">
        <f t="shared" si="1"/>
        <v>0</v>
      </c>
      <c r="Q33">
        <f t="shared" si="2"/>
        <v>0</v>
      </c>
      <c r="R33">
        <f t="shared" si="3"/>
        <v>0</v>
      </c>
      <c r="S33">
        <f t="shared" si="4"/>
        <v>0</v>
      </c>
    </row>
    <row r="34" spans="1:19" ht="32.1" customHeight="1">
      <c r="A34" s="95">
        <v>29</v>
      </c>
      <c r="B34" s="415"/>
      <c r="C34" s="416"/>
      <c r="D34" s="81"/>
      <c r="E34" s="94"/>
      <c r="F34" s="94"/>
      <c r="G34" s="94"/>
      <c r="H34" s="94"/>
      <c r="I34" s="94"/>
      <c r="J34" s="94"/>
      <c r="K34" s="94"/>
      <c r="L34" s="94"/>
      <c r="M34" s="414"/>
      <c r="N34" s="414"/>
      <c r="O34" s="414"/>
      <c r="P34">
        <f t="shared" si="1"/>
        <v>0</v>
      </c>
      <c r="Q34">
        <f t="shared" si="2"/>
        <v>0</v>
      </c>
      <c r="R34">
        <f t="shared" si="3"/>
        <v>0</v>
      </c>
      <c r="S34">
        <f t="shared" si="4"/>
        <v>0</v>
      </c>
    </row>
    <row r="35" spans="1:19" ht="32.1" customHeight="1">
      <c r="A35" s="95">
        <v>30</v>
      </c>
      <c r="B35" s="415"/>
      <c r="C35" s="416"/>
      <c r="D35" s="81"/>
      <c r="E35" s="94"/>
      <c r="F35" s="94"/>
      <c r="G35" s="94"/>
      <c r="H35" s="94"/>
      <c r="I35" s="94"/>
      <c r="J35" s="94"/>
      <c r="K35" s="94"/>
      <c r="L35" s="94"/>
      <c r="M35" s="414"/>
      <c r="N35" s="414"/>
      <c r="O35" s="414"/>
      <c r="P35">
        <f t="shared" si="1"/>
        <v>0</v>
      </c>
      <c r="Q35">
        <f t="shared" si="2"/>
        <v>0</v>
      </c>
      <c r="R35">
        <f t="shared" si="3"/>
        <v>0</v>
      </c>
      <c r="S35">
        <f t="shared" si="4"/>
        <v>0</v>
      </c>
    </row>
    <row r="36" spans="1:19" ht="19.5" thickBot="1"/>
    <row r="37" spans="1:19" ht="18" customHeight="1" thickBot="1">
      <c r="A37" s="448" t="s">
        <v>52</v>
      </c>
      <c r="B37" s="449"/>
      <c r="C37" s="449"/>
      <c r="D37" s="449"/>
      <c r="E37" s="449"/>
      <c r="F37" s="449"/>
      <c r="G37" s="450"/>
      <c r="I37" s="435" t="s">
        <v>53</v>
      </c>
      <c r="J37" s="436"/>
      <c r="K37" s="436"/>
      <c r="L37" s="436"/>
      <c r="M37" s="436"/>
      <c r="N37" s="436"/>
      <c r="O37" s="437"/>
    </row>
    <row r="38" spans="1:19" ht="18" customHeight="1">
      <c r="A38" s="29"/>
      <c r="B38" s="28" t="str">
        <f t="shared" ref="B38:G38" si="5">G5</f>
        <v/>
      </c>
      <c r="C38" s="28" t="str">
        <f t="shared" si="5"/>
        <v/>
      </c>
      <c r="D38" s="28" t="str">
        <f t="shared" si="5"/>
        <v/>
      </c>
      <c r="E38" s="28" t="str">
        <f t="shared" si="5"/>
        <v/>
      </c>
      <c r="F38" s="28" t="str">
        <f t="shared" si="5"/>
        <v/>
      </c>
      <c r="G38" s="40" t="str">
        <f t="shared" si="5"/>
        <v/>
      </c>
      <c r="I38" s="37"/>
      <c r="J38" s="34" t="s">
        <v>54</v>
      </c>
      <c r="K38" s="34" t="s">
        <v>55</v>
      </c>
      <c r="L38" s="34" t="s">
        <v>56</v>
      </c>
      <c r="M38" s="34" t="s">
        <v>57</v>
      </c>
      <c r="N38" s="34" t="s">
        <v>58</v>
      </c>
      <c r="O38" s="35" t="s">
        <v>59</v>
      </c>
    </row>
    <row r="39" spans="1:19" ht="18" customHeight="1">
      <c r="A39" s="38" t="s">
        <v>51</v>
      </c>
      <c r="B39" s="6" cm="1">
        <f t="array" ref="B39">SUM((E6:E35="大人")*(G6:G35="〇") + (E6:E35="保護者")*(G6:G35="〇"))</f>
        <v>0</v>
      </c>
      <c r="C39" s="6" cm="1">
        <f t="array" ref="C39">SUM((E6:E35="大人")*(H6:H35="〇") + (E6:E35="保護者")*(H6:H35="〇"))</f>
        <v>0</v>
      </c>
      <c r="D39" s="6" cm="1">
        <f t="array" ref="D39">SUM((E6:E35="大人")*(I6:I35="〇") + (E6:E35="保護者")*(I6:I35="〇"))</f>
        <v>0</v>
      </c>
      <c r="E39" s="6" cm="1">
        <f t="array" ref="E39">SUM((E6:E35="大人")*(J6:J35="〇") + (E6:E35="保護者")*(J6:J35="〇"))</f>
        <v>0</v>
      </c>
      <c r="F39" s="6" cm="1">
        <f t="array" ref="F39">SUM((E6:E35="大人")*(K6:K35="〇") + (E6:E35="保護者")*(K6:K35="〇"))</f>
        <v>0</v>
      </c>
      <c r="G39" s="23" cm="1">
        <f t="array" ref="G39">SUM((E6:E35="大人")*(L6:L35="〇") + (E6:E35="保護者")*(L6:L35="〇"))</f>
        <v>0</v>
      </c>
      <c r="I39" s="38" t="s">
        <v>51</v>
      </c>
      <c r="J39" s="6" cm="1">
        <f t="array" ref="J39">SUM((Q6:Q35=1)*(F6:F35="") + (R6:R35=1)*(F6:F35=""))</f>
        <v>0</v>
      </c>
      <c r="K39" s="6" cm="1">
        <f t="array" ref="K39">SUM((Q6:Q35=2)*(F6:F35="") + (R6:R35=2)*(F6:F35=""))</f>
        <v>0</v>
      </c>
      <c r="L39" s="6" cm="1">
        <f t="array" ref="L39">SUM((Q6:Q35=3)*(F6:F35="") + (R6:R35=3)*(F6:F35=""))</f>
        <v>0</v>
      </c>
      <c r="M39" s="6" cm="1">
        <f t="array" ref="M39">SUM((Q6:Q35=4)*(F6:F35="") + (R6:R35=4)*(F6:F35=""))</f>
        <v>0</v>
      </c>
      <c r="N39" s="6" cm="1">
        <f t="array" ref="N39">SUM((Q6:Q35=5)*(F6:F35="") + (R6:R35=5)*(F6:F35=""))</f>
        <v>0</v>
      </c>
      <c r="O39" s="23" cm="1">
        <f t="array" ref="O39">SUM((Q6:Q35=6)*(F6:F35="") + (R6:R35=6)*(F6:F35=""))</f>
        <v>0</v>
      </c>
    </row>
    <row r="40" spans="1:19" ht="18" customHeight="1" thickBot="1">
      <c r="A40" s="39" t="s">
        <v>50</v>
      </c>
      <c r="B40" s="25">
        <f>COUNTIFS(G6:G35, "〇", E6:E35, "学生")</f>
        <v>0</v>
      </c>
      <c r="C40" s="25">
        <f>COUNTIFS(H6:H35, "〇", E6:E35, "学生")</f>
        <v>0</v>
      </c>
      <c r="D40" s="25">
        <f>COUNTIFS(I6:I35, "〇", E6:E35, "学生")</f>
        <v>0</v>
      </c>
      <c r="E40" s="25">
        <f>COUNTIFS(J6:J35, "〇", E6:E35, "学生")</f>
        <v>0</v>
      </c>
      <c r="F40" s="25">
        <f>COUNTIFS(K6:K35, "〇", E6:E35, "学生")</f>
        <v>0</v>
      </c>
      <c r="G40" s="26">
        <f>COUNTIFS(L6:L35, "〇", E6:E35, "学生")</f>
        <v>0</v>
      </c>
      <c r="I40" s="39" t="s">
        <v>50</v>
      </c>
      <c r="J40" s="25">
        <f>COUNTIFS(R6:R35, 1, F6:F35, "")</f>
        <v>0</v>
      </c>
      <c r="K40" s="25">
        <f>COUNTIFS(R6:R35, 2, F6:F35, "")</f>
        <v>0</v>
      </c>
      <c r="L40" s="25">
        <f>COUNTIFS(R6:R35, 3, F6:F35, "")</f>
        <v>0</v>
      </c>
      <c r="M40" s="25">
        <f>COUNTIFS(R6:R35, 4, F6:F35, "")</f>
        <v>0</v>
      </c>
      <c r="N40" s="25">
        <f>COUNTIFS(R6:R35, 5, F6:F35, "")</f>
        <v>0</v>
      </c>
      <c r="O40" s="26">
        <f>COUNTIFS(R6:R35, 6, F6:F35, "")</f>
        <v>0</v>
      </c>
    </row>
    <row r="41" spans="1:19" ht="18" customHeight="1" thickBot="1">
      <c r="A41" s="36"/>
      <c r="F41" s="5"/>
      <c r="G41" s="5"/>
      <c r="I41" s="448" t="s">
        <v>60</v>
      </c>
      <c r="J41" s="449"/>
      <c r="K41" s="449"/>
      <c r="L41" s="449"/>
      <c r="M41" s="449"/>
      <c r="N41" s="449"/>
      <c r="O41" s="450"/>
    </row>
    <row r="42" spans="1:19" ht="18" customHeight="1">
      <c r="F42" s="5"/>
      <c r="G42" s="5"/>
      <c r="I42" s="29"/>
      <c r="J42" s="34" t="s">
        <v>54</v>
      </c>
      <c r="K42" s="34" t="s">
        <v>55</v>
      </c>
      <c r="L42" s="34" t="s">
        <v>56</v>
      </c>
      <c r="M42" s="34" t="s">
        <v>57</v>
      </c>
      <c r="N42" s="34" t="s">
        <v>58</v>
      </c>
      <c r="O42" s="35" t="s">
        <v>59</v>
      </c>
    </row>
    <row r="43" spans="1:19" ht="19.5" thickBot="1">
      <c r="I43" s="27" t="s">
        <v>48</v>
      </c>
      <c r="J43" s="25">
        <f>COUNTIFS(S6:S35, 1, F6:F35, "〇")</f>
        <v>0</v>
      </c>
      <c r="K43" s="25">
        <f>COUNTIFS(S6:S35, 2, F6:F35, "〇")</f>
        <v>0</v>
      </c>
      <c r="L43" s="25">
        <f>COUNTIFS(S6:S35, 3, F6:F35, "〇")</f>
        <v>0</v>
      </c>
      <c r="M43" s="25">
        <f>COUNTIFS(S6:S35, 4, F6:F35, "〇")</f>
        <v>0</v>
      </c>
      <c r="N43" s="25">
        <f>COUNTIFS(S6:S35, 5, F6:F35, "〇")</f>
        <v>0</v>
      </c>
      <c r="O43" s="26">
        <f>COUNTIFS(S6:S35, 6, F6:F35, "〇")</f>
        <v>0</v>
      </c>
    </row>
  </sheetData>
  <sheetProtection sheet="1" objects="1" scenarios="1"/>
  <mergeCells count="70">
    <mergeCell ref="I37:O37"/>
    <mergeCell ref="I41:O41"/>
    <mergeCell ref="B30:C30"/>
    <mergeCell ref="B31:C31"/>
    <mergeCell ref="B32:C32"/>
    <mergeCell ref="B33:C33"/>
    <mergeCell ref="B34:C34"/>
    <mergeCell ref="A37:G37"/>
    <mergeCell ref="M35:O35"/>
    <mergeCell ref="M34:O34"/>
    <mergeCell ref="B35:C35"/>
    <mergeCell ref="A1:C3"/>
    <mergeCell ref="B25:C25"/>
    <mergeCell ref="B26:C26"/>
    <mergeCell ref="B27:C27"/>
    <mergeCell ref="B28:C28"/>
    <mergeCell ref="B15:C15"/>
    <mergeCell ref="B16:C16"/>
    <mergeCell ref="B17:C17"/>
    <mergeCell ref="B18:C18"/>
    <mergeCell ref="B19:C19"/>
    <mergeCell ref="B29:C29"/>
    <mergeCell ref="B20:C20"/>
    <mergeCell ref="B21:C21"/>
    <mergeCell ref="B5:C5"/>
    <mergeCell ref="B6:C6"/>
    <mergeCell ref="B7:C7"/>
    <mergeCell ref="B8:C8"/>
    <mergeCell ref="B9:C9"/>
    <mergeCell ref="B10:C10"/>
    <mergeCell ref="B11:C11"/>
    <mergeCell ref="B12:C12"/>
    <mergeCell ref="B13:C13"/>
    <mergeCell ref="B14:C14"/>
    <mergeCell ref="B22:C22"/>
    <mergeCell ref="B23:C23"/>
    <mergeCell ref="B24:C24"/>
    <mergeCell ref="M11:O11"/>
    <mergeCell ref="D1:E1"/>
    <mergeCell ref="G1:O1"/>
    <mergeCell ref="D2:E3"/>
    <mergeCell ref="F2:F3"/>
    <mergeCell ref="M5:O5"/>
    <mergeCell ref="M6:O6"/>
    <mergeCell ref="M7:O7"/>
    <mergeCell ref="M8:O8"/>
    <mergeCell ref="M9:O9"/>
    <mergeCell ref="M10:O10"/>
    <mergeCell ref="M23:O23"/>
    <mergeCell ref="M12:O12"/>
    <mergeCell ref="M13:O13"/>
    <mergeCell ref="M14:O14"/>
    <mergeCell ref="M15:O15"/>
    <mergeCell ref="M16:O16"/>
    <mergeCell ref="M17:O17"/>
    <mergeCell ref="M18:O18"/>
    <mergeCell ref="M19:O19"/>
    <mergeCell ref="M20:O20"/>
    <mergeCell ref="M21:O21"/>
    <mergeCell ref="M22:O22"/>
    <mergeCell ref="M24:O24"/>
    <mergeCell ref="M25:O25"/>
    <mergeCell ref="M26:O26"/>
    <mergeCell ref="M27:O27"/>
    <mergeCell ref="M28:O28"/>
    <mergeCell ref="M29:O29"/>
    <mergeCell ref="M30:O30"/>
    <mergeCell ref="M31:O31"/>
    <mergeCell ref="M32:O32"/>
    <mergeCell ref="M33:O33"/>
  </mergeCells>
  <phoneticPr fontId="1"/>
  <conditionalFormatting sqref="G1:O1">
    <cfRule type="containsBlanks" dxfId="9" priority="2">
      <formula>LEN(TRIM(G1))=0</formula>
    </cfRule>
  </conditionalFormatting>
  <conditionalFormatting sqref="H2 J2:J3 L2:L3">
    <cfRule type="containsBlanks" dxfId="8" priority="1">
      <formula>LEN(TRIM(H2))=0</formula>
    </cfRule>
  </conditionalFormatting>
  <dataValidations count="2">
    <dataValidation type="list" allowBlank="1" showInputMessage="1" showErrorMessage="1" sqref="F6:L35" xr:uid="{5F68568A-E9D3-4BE5-AAD2-275DAF4B2B7F}">
      <formula1>$S$2</formula1>
    </dataValidation>
    <dataValidation type="list" allowBlank="1" showInputMessage="1" showErrorMessage="1" sqref="E6:E35" xr:uid="{3649C55E-0E56-4701-B5F6-56063D169338}">
      <formula1>$T$2:$T$4</formula1>
    </dataValidation>
  </dataValidations>
  <pageMargins left="0.7" right="0.7" top="0.75" bottom="0.75" header="0.3" footer="0.3"/>
  <pageSetup paperSize="9" scale="6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F18EFE-F23B-468F-8F42-79016DDE9262}">
  <sheetPr>
    <tabColor theme="9"/>
  </sheetPr>
  <dimension ref="A2:Z56"/>
  <sheetViews>
    <sheetView view="pageBreakPreview" topLeftCell="C2" zoomScaleNormal="100" zoomScaleSheetLayoutView="100" workbookViewId="0">
      <pane ySplit="5" topLeftCell="A7" activePane="bottomLeft" state="frozen"/>
      <selection activeCell="A2" sqref="A2"/>
      <selection pane="bottomLeft" activeCell="X9" sqref="X9"/>
    </sheetView>
  </sheetViews>
  <sheetFormatPr defaultRowHeight="18.75"/>
  <cols>
    <col min="1" max="1" width="7.625" customWidth="1"/>
    <col min="2" max="4" width="10.625" customWidth="1"/>
    <col min="5" max="12" width="10.125" customWidth="1"/>
    <col min="13" max="14" width="9.125" customWidth="1"/>
    <col min="15" max="28" width="9" customWidth="1"/>
  </cols>
  <sheetData>
    <row r="2" spans="1:26" ht="34.5" customHeight="1">
      <c r="A2" s="455" t="s">
        <v>224</v>
      </c>
      <c r="B2" s="456"/>
      <c r="C2" s="457"/>
      <c r="D2" s="429" t="s">
        <v>0</v>
      </c>
      <c r="E2" s="429"/>
      <c r="F2" s="192" t="s">
        <v>2</v>
      </c>
      <c r="G2" s="464"/>
      <c r="H2" s="465"/>
      <c r="I2" s="465"/>
      <c r="J2" s="465"/>
      <c r="K2" s="465"/>
      <c r="L2" s="465"/>
      <c r="M2" s="465"/>
      <c r="N2" s="466"/>
    </row>
    <row r="3" spans="1:26" ht="24.95" customHeight="1">
      <c r="A3" s="458"/>
      <c r="B3" s="459"/>
      <c r="C3" s="460"/>
      <c r="D3" s="433" t="s">
        <v>12</v>
      </c>
      <c r="E3" s="433"/>
      <c r="F3" s="434" t="s">
        <v>3</v>
      </c>
      <c r="G3" s="17" t="s">
        <v>1</v>
      </c>
      <c r="H3" s="76"/>
      <c r="I3" s="18" t="s">
        <v>7</v>
      </c>
      <c r="J3" s="76"/>
      <c r="K3" s="19" t="s">
        <v>4</v>
      </c>
      <c r="L3" s="78"/>
      <c r="M3" s="19" t="s">
        <v>5</v>
      </c>
      <c r="N3" s="20" t="str">
        <f>IF(OR(H3=0,J3=0,L3=0),"",DATE(H3+2018,J3,L3))</f>
        <v/>
      </c>
      <c r="Q3" t="s">
        <v>223</v>
      </c>
    </row>
    <row r="4" spans="1:26" ht="25.5" customHeight="1">
      <c r="A4" s="461"/>
      <c r="B4" s="462"/>
      <c r="C4" s="463"/>
      <c r="D4" s="433"/>
      <c r="E4" s="433"/>
      <c r="F4" s="434"/>
      <c r="G4" s="13"/>
      <c r="H4" s="14"/>
      <c r="I4" s="14" t="s">
        <v>6</v>
      </c>
      <c r="J4" s="77"/>
      <c r="K4" s="14" t="s">
        <v>4</v>
      </c>
      <c r="L4" s="77"/>
      <c r="M4" s="14" t="s">
        <v>5</v>
      </c>
      <c r="N4" s="21" t="str">
        <f>IF(OR(H3=0,J4=0,L4=0),"",DATE(H3+2018,J4,L4))</f>
        <v/>
      </c>
      <c r="Q4" t="s">
        <v>221</v>
      </c>
    </row>
    <row r="5" spans="1:26">
      <c r="A5" s="1"/>
      <c r="B5" s="1"/>
      <c r="C5" s="1"/>
      <c r="D5" s="1"/>
      <c r="E5" s="1"/>
      <c r="F5" s="1"/>
      <c r="G5" s="3"/>
      <c r="H5" s="3"/>
      <c r="I5" s="3"/>
      <c r="J5" s="3"/>
      <c r="K5" s="3"/>
      <c r="L5" s="3"/>
      <c r="M5" s="4"/>
      <c r="N5" s="3"/>
      <c r="Q5" t="s">
        <v>27</v>
      </c>
      <c r="S5" s="419" t="s">
        <v>37</v>
      </c>
      <c r="T5" s="419"/>
      <c r="U5" s="419"/>
      <c r="V5" s="419"/>
      <c r="W5" s="419"/>
      <c r="X5" s="419"/>
      <c r="Y5" s="419"/>
      <c r="Z5" s="419"/>
    </row>
    <row r="6" spans="1:26">
      <c r="A6" s="191" t="s">
        <v>8</v>
      </c>
      <c r="B6" s="417" t="s">
        <v>9</v>
      </c>
      <c r="C6" s="418"/>
      <c r="D6" s="191" t="s">
        <v>14</v>
      </c>
      <c r="E6" s="191" t="s">
        <v>15</v>
      </c>
      <c r="F6" s="16" t="str">
        <f>IF(COLUMN(F6)-COLUMN($F$6)+DATE($H$3+2018,$J$3,$L$3)&lt;=DATE($H$3+2018,$J$4,$L$4-1), COLUMN(F6)-COLUMN($F$6)+DATE($H$3+2018,$J$3,$L$3), "")</f>
        <v/>
      </c>
      <c r="G6" s="16" t="str">
        <f>IF(COLUMN(G6)-COLUMN($F$6)+DATE($H$3+2018,$J$3,$L$3)&lt;=DATE($H$3+2018,$J$4,$L$4-1), COLUMN(G6)-COLUMN($F$6)+DATE($H$3+2018,$J$3,$L$3), "")</f>
        <v/>
      </c>
      <c r="H6" s="16" t="str">
        <f>IF(COLUMN(H6)-COLUMN($F$6)+DATE($H$3+2018,$J$3,$L$3)&lt;=DATE($H$3+2018,$J$4,$L$4-1), COLUMN(H6)-COLUMN($F$6)+DATE($H$3+2018,$J$3,$L$3), "")</f>
        <v/>
      </c>
      <c r="I6" s="16" t="str">
        <f>IF(COLUMN(I6)-COLUMN($F$6)+DATE($H$3+2018,$J$3,$L$3)&lt;=DATE($H$3+2018,$J$4,$L$4-1), COLUMN(I6)-COLUMN($F$6)+DATE($H$3+2018,$J$3,$L$3), "")</f>
        <v/>
      </c>
      <c r="J6" s="16" t="str">
        <f>IF(COLUMN(J6)-COLUMN($F$6)+DATE($H$3+2018,$J$3,$L$3)&lt;=DATE($H$3+2018,$J$4,$L$4-1), COLUMN(J6)-COLUMN($F$6)+DATE($H$3+2018,$J$3,$L$3), "")</f>
        <v/>
      </c>
      <c r="K6" s="16" t="str">
        <f>IF(COLUMN(K6)-COLUMN($F$6)+DATE($H$3+2018,$J$3,$L$3)&lt;=DATE($H$3+2018,$J$4,$L$4), COLUMN(K6)-COLUMN($F$6)+DATE($H$3+2018,$J$3,$L$3), "")</f>
        <v/>
      </c>
      <c r="L6" s="16" t="str">
        <f>IF(COLUMN(L6)-COLUMN($F$6)+DATE($H$3+2018,$J$3,$L$3)&lt;=DATE($H$3+2018,$J$4,$L$4), COLUMN(L6)-COLUMN($F$6)+DATE($H$3+2018,$J$3,$L$3), "")</f>
        <v/>
      </c>
      <c r="M6" s="419" t="s">
        <v>11</v>
      </c>
      <c r="N6" s="419"/>
      <c r="Q6" t="s">
        <v>28</v>
      </c>
      <c r="S6" s="191"/>
      <c r="T6" s="16" t="str">
        <f t="shared" ref="T6:Z6" si="0">F6</f>
        <v/>
      </c>
      <c r="U6" s="16" t="str">
        <f t="shared" si="0"/>
        <v/>
      </c>
      <c r="V6" s="16" t="str">
        <f t="shared" si="0"/>
        <v/>
      </c>
      <c r="W6" s="16" t="str">
        <f t="shared" si="0"/>
        <v/>
      </c>
      <c r="X6" s="16" t="str">
        <f t="shared" si="0"/>
        <v/>
      </c>
      <c r="Y6" s="195" t="str">
        <f t="shared" si="0"/>
        <v/>
      </c>
      <c r="Z6" s="195" t="str">
        <f t="shared" si="0"/>
        <v/>
      </c>
    </row>
    <row r="7" spans="1:26" ht="29.1" customHeight="1">
      <c r="A7" s="191">
        <v>1</v>
      </c>
      <c r="B7" s="415"/>
      <c r="C7" s="416"/>
      <c r="D7" s="81"/>
      <c r="E7" s="190"/>
      <c r="F7" s="190"/>
      <c r="G7" s="190"/>
      <c r="H7" s="190"/>
      <c r="I7" s="190"/>
      <c r="J7" s="190"/>
      <c r="K7" s="190"/>
      <c r="L7" s="190"/>
      <c r="M7" s="414"/>
      <c r="N7" s="414"/>
      <c r="Q7" t="s">
        <v>29</v>
      </c>
      <c r="S7" s="193" t="s">
        <v>222</v>
      </c>
      <c r="T7" s="191">
        <f>COUNTIFS(F7:F56, "〇", E7:E56, "年少未満")</f>
        <v>0</v>
      </c>
      <c r="U7" s="191">
        <f>COUNTIFS(G7:G56, "〇", E7:E56, "年少未満")</f>
        <v>0</v>
      </c>
      <c r="V7" s="191">
        <f>COUNTIFS(H7:H56, "〇", E7:E56, "年少未満")</f>
        <v>0</v>
      </c>
      <c r="W7" s="191">
        <f>COUNTIFS(I7:I56, "〇", E7:E56, "年少未満")</f>
        <v>0</v>
      </c>
      <c r="X7" s="191">
        <f>COUNTIFS(J7:J56, "〇", E7:E56, "年少未満")</f>
        <v>0</v>
      </c>
      <c r="Y7" s="191">
        <f>COUNTIFS(K7:K56, "〇", E7:E56, "年少未満")</f>
        <v>0</v>
      </c>
      <c r="Z7" s="192">
        <f>COUNTIFS(L7:L56, "〇", E7:E56, "年少未満")</f>
        <v>0</v>
      </c>
    </row>
    <row r="8" spans="1:26" ht="29.1" customHeight="1">
      <c r="A8" s="191">
        <v>2</v>
      </c>
      <c r="B8" s="415"/>
      <c r="C8" s="416"/>
      <c r="D8" s="81"/>
      <c r="E8" s="190"/>
      <c r="F8" s="190"/>
      <c r="G8" s="190"/>
      <c r="H8" s="190"/>
      <c r="I8" s="190"/>
      <c r="J8" s="190"/>
      <c r="K8" s="190"/>
      <c r="L8" s="190"/>
      <c r="M8" s="414"/>
      <c r="N8" s="414"/>
      <c r="Q8" t="s">
        <v>16</v>
      </c>
      <c r="S8" s="194" t="s">
        <v>221</v>
      </c>
      <c r="T8" s="191">
        <f>COUNTIFS(F7:F56, "〇", E7:E56, "年少～年長")</f>
        <v>0</v>
      </c>
      <c r="U8" s="191">
        <f>COUNTIFS(G7:G56, "〇", E7:E56, "年少～年長")</f>
        <v>0</v>
      </c>
      <c r="V8" s="191">
        <f>COUNTIFS(H7:H56, "〇", E7:E56, "年少～年長")</f>
        <v>0</v>
      </c>
      <c r="W8" s="191">
        <f>COUNTIFS(I7:I56, "〇", E7:E56, "年少～年長")</f>
        <v>0</v>
      </c>
      <c r="X8" s="191">
        <f>COUNTIFS(J7:J56, "〇", E7:E56, "年少～年長")</f>
        <v>0</v>
      </c>
      <c r="Y8" s="191">
        <f>COUNTIFS(K7:K56, "〇", E7:E56, "年少～年長")</f>
        <v>0</v>
      </c>
      <c r="Z8" s="192">
        <f>COUNTIFS(L7:L56, "〇", E7:E56, "年少～年長")</f>
        <v>0</v>
      </c>
    </row>
    <row r="9" spans="1:26" ht="29.1" customHeight="1">
      <c r="A9" s="191">
        <v>3</v>
      </c>
      <c r="B9" s="415"/>
      <c r="C9" s="416"/>
      <c r="D9" s="81"/>
      <c r="E9" s="190"/>
      <c r="F9" s="190"/>
      <c r="G9" s="190"/>
      <c r="H9" s="190"/>
      <c r="I9" s="190"/>
      <c r="J9" s="190"/>
      <c r="K9" s="190"/>
      <c r="L9" s="190"/>
      <c r="M9" s="414"/>
      <c r="N9" s="414"/>
      <c r="Q9" t="s">
        <v>17</v>
      </c>
      <c r="S9" s="193" t="s">
        <v>27</v>
      </c>
      <c r="T9" s="191">
        <f>COUNTIFS(F7:F56, "〇", E7:E56, "小学生")</f>
        <v>0</v>
      </c>
      <c r="U9" s="191">
        <f>COUNTIFS(G7:G56, "〇", E7:E56, "小学生")</f>
        <v>0</v>
      </c>
      <c r="V9" s="191">
        <f>COUNTIFS(H7:H56, "〇", E7:E56, "小学生")</f>
        <v>0</v>
      </c>
      <c r="W9" s="191">
        <f>COUNTIFS(I7:I56, "〇", E7:E56, "小学生")</f>
        <v>0</v>
      </c>
      <c r="X9" s="191">
        <f>COUNTIFS(J7:J56, "〇", E7:E56, "小学生")</f>
        <v>0</v>
      </c>
      <c r="Y9" s="191">
        <f>COUNTIFS(K7:K56, "〇", E7:E56, "小学生")</f>
        <v>0</v>
      </c>
      <c r="Z9" s="192">
        <f>COUNTIFS(L7:L56, "〇", E7:E56, "小学生")</f>
        <v>0</v>
      </c>
    </row>
    <row r="10" spans="1:26" ht="29.1" customHeight="1">
      <c r="A10" s="191">
        <v>4</v>
      </c>
      <c r="B10" s="415"/>
      <c r="C10" s="416"/>
      <c r="D10" s="81"/>
      <c r="E10" s="190"/>
      <c r="F10" s="190"/>
      <c r="G10" s="190"/>
      <c r="H10" s="190"/>
      <c r="I10" s="190"/>
      <c r="J10" s="190"/>
      <c r="K10" s="190"/>
      <c r="L10" s="190"/>
      <c r="M10" s="414"/>
      <c r="N10" s="414"/>
      <c r="S10" s="193" t="s">
        <v>28</v>
      </c>
      <c r="T10" s="191">
        <f>COUNTIFS(F7:F56, "〇", E7:E56, "中学生")</f>
        <v>0</v>
      </c>
      <c r="U10" s="191">
        <f>COUNTIFS(G7:G56, "〇", E7:E56, "中学生")</f>
        <v>0</v>
      </c>
      <c r="V10" s="191">
        <f>COUNTIFS(H7:H56, "〇", E7:E56, "中学生")</f>
        <v>0</v>
      </c>
      <c r="W10" s="191">
        <f>COUNTIFS(I7:I56, "〇", E7:E56, "中学生")</f>
        <v>0</v>
      </c>
      <c r="X10" s="191">
        <f>COUNTIFS(J7:J56, "〇", E7:E56, "中学生")</f>
        <v>0</v>
      </c>
      <c r="Y10" s="191">
        <f>COUNTIFS(K7:K56, "〇", E7:E56, "中学生")</f>
        <v>0</v>
      </c>
      <c r="Z10" s="192">
        <f>COUNTIFS(L7:L56, "〇", E7:E56, "中学生")</f>
        <v>0</v>
      </c>
    </row>
    <row r="11" spans="1:26" ht="29.1" customHeight="1">
      <c r="A11" s="191">
        <v>5</v>
      </c>
      <c r="B11" s="415"/>
      <c r="C11" s="416"/>
      <c r="D11" s="81"/>
      <c r="E11" s="190"/>
      <c r="F11" s="190"/>
      <c r="G11" s="190"/>
      <c r="H11" s="190"/>
      <c r="I11" s="190"/>
      <c r="J11" s="190"/>
      <c r="K11" s="190"/>
      <c r="L11" s="190"/>
      <c r="M11" s="414"/>
      <c r="N11" s="414"/>
      <c r="S11" s="193" t="s">
        <v>29</v>
      </c>
      <c r="T11" s="191">
        <f>COUNTIFS(F7:F56, "〇", E7:E56, "高校生")</f>
        <v>0</v>
      </c>
      <c r="U11" s="191">
        <f>COUNTIFS(G7:G56, "〇", E7:E56, "高校生")</f>
        <v>0</v>
      </c>
      <c r="V11" s="191">
        <f>COUNTIFS(H7:H56, "〇", E7:E56, "高校生")</f>
        <v>0</v>
      </c>
      <c r="W11" s="191">
        <f>COUNTIFS(I7:I56, "〇", E7:E56, "高校生")</f>
        <v>0</v>
      </c>
      <c r="X11" s="191">
        <f>COUNTIFS(J7:J56, "〇", E7:E56, "高校生")</f>
        <v>0</v>
      </c>
      <c r="Y11" s="191">
        <f>COUNTIFS(K7:K56, "〇", E7:E56, "高校生")</f>
        <v>0</v>
      </c>
      <c r="Z11" s="192">
        <f>COUNTIFS(L7:L56, "〇", E7:E56, "高校生")</f>
        <v>0</v>
      </c>
    </row>
    <row r="12" spans="1:26" ht="29.1" customHeight="1">
      <c r="A12" s="191">
        <v>6</v>
      </c>
      <c r="B12" s="415"/>
      <c r="C12" s="416"/>
      <c r="D12" s="81"/>
      <c r="E12" s="190"/>
      <c r="F12" s="190"/>
      <c r="G12" s="190"/>
      <c r="H12" s="190"/>
      <c r="I12" s="190"/>
      <c r="J12" s="190"/>
      <c r="K12" s="190"/>
      <c r="L12" s="190"/>
      <c r="M12" s="414"/>
      <c r="N12" s="414"/>
      <c r="S12" s="193" t="s">
        <v>16</v>
      </c>
      <c r="T12" s="191">
        <f>COUNTIFS(F7:F56, "〇", E7:E56, "学生")</f>
        <v>0</v>
      </c>
      <c r="U12" s="191">
        <f>COUNTIFS(G7:G56, "〇", E7:E56, "学生")</f>
        <v>0</v>
      </c>
      <c r="V12" s="191">
        <f>COUNTIFS(H7:H56, "〇", E7:E56, "学生")</f>
        <v>0</v>
      </c>
      <c r="W12" s="191">
        <f>COUNTIFS(I7:I56, "〇", E7:E56, "学生")</f>
        <v>0</v>
      </c>
      <c r="X12" s="191">
        <f>COUNTIFS(J7:J56, "〇", E7:E56, "学生")</f>
        <v>0</v>
      </c>
      <c r="Y12" s="191">
        <f>COUNTIFS(K7:K56, "〇", E7:E56, "学生")</f>
        <v>0</v>
      </c>
      <c r="Z12" s="192">
        <f>COUNTIFS(L7:L56, "〇", E7:E56, "学生")</f>
        <v>0</v>
      </c>
    </row>
    <row r="13" spans="1:26" ht="29.1" customHeight="1">
      <c r="A13" s="191">
        <v>7</v>
      </c>
      <c r="B13" s="415"/>
      <c r="C13" s="416"/>
      <c r="D13" s="81"/>
      <c r="E13" s="190"/>
      <c r="F13" s="190"/>
      <c r="G13" s="190"/>
      <c r="H13" s="190"/>
      <c r="I13" s="190"/>
      <c r="J13" s="190"/>
      <c r="K13" s="190"/>
      <c r="L13" s="190"/>
      <c r="M13" s="414"/>
      <c r="N13" s="414"/>
      <c r="S13" s="193" t="s">
        <v>17</v>
      </c>
      <c r="T13" s="191">
        <f>COUNTIFS(F7:F56, "〇", E7:E56, "大人")</f>
        <v>0</v>
      </c>
      <c r="U13" s="191">
        <f>COUNTIFS(G7:G56, "〇", E7:E56, "大人")</f>
        <v>0</v>
      </c>
      <c r="V13" s="191">
        <f>COUNTIFS(H7:H56, "〇", E7:E56, "大人")</f>
        <v>0</v>
      </c>
      <c r="W13" s="191">
        <f>COUNTIFS(I7:I56, "〇", E7:E56, "大人")</f>
        <v>0</v>
      </c>
      <c r="X13" s="191">
        <f>COUNTIFS(J7:J56, "〇", E7:E56, "大人")</f>
        <v>0</v>
      </c>
      <c r="Y13" s="191">
        <f>COUNTIFS(K7:K56, "〇", E7:E56, "大人")</f>
        <v>0</v>
      </c>
      <c r="Z13" s="192">
        <f>COUNTIFS(L7:L56, "〇", E7:E56, "大人")</f>
        <v>0</v>
      </c>
    </row>
    <row r="14" spans="1:26" ht="29.1" customHeight="1">
      <c r="A14" s="191">
        <v>8</v>
      </c>
      <c r="B14" s="415"/>
      <c r="C14" s="416"/>
      <c r="D14" s="81"/>
      <c r="E14" s="190"/>
      <c r="F14" s="190"/>
      <c r="G14" s="190"/>
      <c r="H14" s="190"/>
      <c r="I14" s="190"/>
      <c r="J14" s="190"/>
      <c r="K14" s="190"/>
      <c r="L14" s="190"/>
      <c r="M14" s="414"/>
      <c r="N14" s="414"/>
    </row>
    <row r="15" spans="1:26" ht="29.1" customHeight="1">
      <c r="A15" s="191">
        <v>9</v>
      </c>
      <c r="B15" s="415"/>
      <c r="C15" s="416"/>
      <c r="D15" s="81"/>
      <c r="E15" s="190"/>
      <c r="F15" s="190"/>
      <c r="G15" s="190"/>
      <c r="H15" s="190"/>
      <c r="I15" s="190"/>
      <c r="J15" s="190"/>
      <c r="K15" s="190"/>
      <c r="L15" s="190"/>
      <c r="M15" s="414"/>
      <c r="N15" s="414"/>
    </row>
    <row r="16" spans="1:26" ht="29.1" customHeight="1">
      <c r="A16" s="191">
        <v>10</v>
      </c>
      <c r="B16" s="415"/>
      <c r="C16" s="416"/>
      <c r="D16" s="81"/>
      <c r="E16" s="190"/>
      <c r="F16" s="190"/>
      <c r="G16" s="190"/>
      <c r="H16" s="190"/>
      <c r="I16" s="190"/>
      <c r="J16" s="190"/>
      <c r="K16" s="190"/>
      <c r="L16" s="190"/>
      <c r="M16" s="414"/>
      <c r="N16" s="414"/>
    </row>
    <row r="17" spans="1:14" ht="29.1" customHeight="1">
      <c r="A17" s="191">
        <v>11</v>
      </c>
      <c r="B17" s="415"/>
      <c r="C17" s="416"/>
      <c r="D17" s="81"/>
      <c r="E17" s="190"/>
      <c r="F17" s="190"/>
      <c r="G17" s="190"/>
      <c r="H17" s="190"/>
      <c r="I17" s="190"/>
      <c r="J17" s="190"/>
      <c r="K17" s="190"/>
      <c r="L17" s="190"/>
      <c r="M17" s="414"/>
      <c r="N17" s="414"/>
    </row>
    <row r="18" spans="1:14" ht="29.1" customHeight="1">
      <c r="A18" s="191">
        <v>12</v>
      </c>
      <c r="B18" s="415"/>
      <c r="C18" s="416"/>
      <c r="D18" s="81"/>
      <c r="E18" s="190"/>
      <c r="F18" s="190"/>
      <c r="G18" s="190"/>
      <c r="H18" s="190"/>
      <c r="I18" s="190"/>
      <c r="J18" s="190"/>
      <c r="K18" s="190"/>
      <c r="L18" s="190"/>
      <c r="M18" s="414"/>
      <c r="N18" s="414"/>
    </row>
    <row r="19" spans="1:14" ht="29.1" customHeight="1">
      <c r="A19" s="191">
        <v>13</v>
      </c>
      <c r="B19" s="415"/>
      <c r="C19" s="416"/>
      <c r="D19" s="81"/>
      <c r="E19" s="190"/>
      <c r="F19" s="190"/>
      <c r="G19" s="190"/>
      <c r="H19" s="190"/>
      <c r="I19" s="190"/>
      <c r="J19" s="190"/>
      <c r="K19" s="190"/>
      <c r="L19" s="190"/>
      <c r="M19" s="414"/>
      <c r="N19" s="414"/>
    </row>
    <row r="20" spans="1:14" ht="29.1" customHeight="1">
      <c r="A20" s="191">
        <v>14</v>
      </c>
      <c r="B20" s="415"/>
      <c r="C20" s="416"/>
      <c r="D20" s="81"/>
      <c r="E20" s="190"/>
      <c r="F20" s="190"/>
      <c r="G20" s="190"/>
      <c r="H20" s="190"/>
      <c r="I20" s="190"/>
      <c r="J20" s="190"/>
      <c r="K20" s="190"/>
      <c r="L20" s="190"/>
      <c r="M20" s="414"/>
      <c r="N20" s="414"/>
    </row>
    <row r="21" spans="1:14" ht="29.1" customHeight="1">
      <c r="A21" s="191">
        <v>15</v>
      </c>
      <c r="B21" s="415"/>
      <c r="C21" s="416"/>
      <c r="D21" s="81"/>
      <c r="E21" s="190"/>
      <c r="F21" s="190"/>
      <c r="G21" s="190"/>
      <c r="H21" s="190"/>
      <c r="I21" s="190"/>
      <c r="J21" s="190"/>
      <c r="K21" s="190"/>
      <c r="L21" s="190"/>
      <c r="M21" s="414"/>
      <c r="N21" s="414"/>
    </row>
    <row r="22" spans="1:14" ht="29.1" customHeight="1">
      <c r="A22" s="191">
        <v>16</v>
      </c>
      <c r="B22" s="415"/>
      <c r="C22" s="416"/>
      <c r="D22" s="81"/>
      <c r="E22" s="190"/>
      <c r="F22" s="190"/>
      <c r="G22" s="190"/>
      <c r="H22" s="190"/>
      <c r="I22" s="190"/>
      <c r="J22" s="190"/>
      <c r="K22" s="190"/>
      <c r="L22" s="190"/>
      <c r="M22" s="414"/>
      <c r="N22" s="414"/>
    </row>
    <row r="23" spans="1:14" ht="29.1" customHeight="1">
      <c r="A23" s="191">
        <v>17</v>
      </c>
      <c r="B23" s="415"/>
      <c r="C23" s="416"/>
      <c r="D23" s="81"/>
      <c r="E23" s="190"/>
      <c r="F23" s="190"/>
      <c r="G23" s="190"/>
      <c r="H23" s="190"/>
      <c r="I23" s="190"/>
      <c r="J23" s="190"/>
      <c r="K23" s="190"/>
      <c r="L23" s="190"/>
      <c r="M23" s="414"/>
      <c r="N23" s="414"/>
    </row>
    <row r="24" spans="1:14" ht="29.1" customHeight="1">
      <c r="A24" s="191">
        <v>18</v>
      </c>
      <c r="B24" s="415"/>
      <c r="C24" s="416"/>
      <c r="D24" s="81"/>
      <c r="E24" s="190"/>
      <c r="F24" s="190"/>
      <c r="G24" s="190"/>
      <c r="H24" s="190"/>
      <c r="I24" s="190"/>
      <c r="J24" s="190"/>
      <c r="K24" s="190"/>
      <c r="L24" s="190"/>
      <c r="M24" s="414"/>
      <c r="N24" s="414"/>
    </row>
    <row r="25" spans="1:14" ht="29.1" customHeight="1">
      <c r="A25" s="191">
        <v>19</v>
      </c>
      <c r="B25" s="415"/>
      <c r="C25" s="416"/>
      <c r="D25" s="81"/>
      <c r="E25" s="190"/>
      <c r="F25" s="190"/>
      <c r="G25" s="190"/>
      <c r="H25" s="190"/>
      <c r="I25" s="190"/>
      <c r="J25" s="190"/>
      <c r="K25" s="190"/>
      <c r="L25" s="190"/>
      <c r="M25" s="414"/>
      <c r="N25" s="414"/>
    </row>
    <row r="26" spans="1:14" ht="29.1" customHeight="1">
      <c r="A26" s="191">
        <v>20</v>
      </c>
      <c r="B26" s="415"/>
      <c r="C26" s="416"/>
      <c r="D26" s="81"/>
      <c r="E26" s="190"/>
      <c r="F26" s="190"/>
      <c r="G26" s="190"/>
      <c r="H26" s="190"/>
      <c r="I26" s="190"/>
      <c r="J26" s="190"/>
      <c r="K26" s="190"/>
      <c r="L26" s="190"/>
      <c r="M26" s="414"/>
      <c r="N26" s="414"/>
    </row>
    <row r="27" spans="1:14" ht="29.1" customHeight="1">
      <c r="A27" s="191">
        <v>21</v>
      </c>
      <c r="B27" s="415"/>
      <c r="C27" s="416"/>
      <c r="D27" s="81"/>
      <c r="E27" s="190"/>
      <c r="F27" s="190"/>
      <c r="G27" s="190"/>
      <c r="H27" s="190"/>
      <c r="I27" s="190"/>
      <c r="J27" s="190"/>
      <c r="K27" s="190"/>
      <c r="L27" s="190"/>
      <c r="M27" s="414"/>
      <c r="N27" s="414"/>
    </row>
    <row r="28" spans="1:14" ht="29.1" customHeight="1">
      <c r="A28" s="191">
        <v>22</v>
      </c>
      <c r="B28" s="415"/>
      <c r="C28" s="416"/>
      <c r="D28" s="81"/>
      <c r="E28" s="190"/>
      <c r="F28" s="190"/>
      <c r="G28" s="190"/>
      <c r="H28" s="190"/>
      <c r="I28" s="190"/>
      <c r="J28" s="190"/>
      <c r="K28" s="190"/>
      <c r="L28" s="190"/>
      <c r="M28" s="414"/>
      <c r="N28" s="414"/>
    </row>
    <row r="29" spans="1:14" ht="29.1" customHeight="1">
      <c r="A29" s="191">
        <v>23</v>
      </c>
      <c r="B29" s="415"/>
      <c r="C29" s="416"/>
      <c r="D29" s="81"/>
      <c r="E29" s="190"/>
      <c r="F29" s="190"/>
      <c r="G29" s="190"/>
      <c r="H29" s="190"/>
      <c r="I29" s="190"/>
      <c r="J29" s="190"/>
      <c r="K29" s="190"/>
      <c r="L29" s="190"/>
      <c r="M29" s="414"/>
      <c r="N29" s="414"/>
    </row>
    <row r="30" spans="1:14" ht="29.1" customHeight="1">
      <c r="A30" s="191">
        <v>24</v>
      </c>
      <c r="B30" s="415"/>
      <c r="C30" s="416"/>
      <c r="D30" s="81"/>
      <c r="E30" s="190"/>
      <c r="F30" s="190"/>
      <c r="G30" s="190"/>
      <c r="H30" s="190"/>
      <c r="I30" s="190"/>
      <c r="J30" s="190"/>
      <c r="K30" s="190"/>
      <c r="L30" s="190"/>
      <c r="M30" s="414"/>
      <c r="N30" s="414"/>
    </row>
    <row r="31" spans="1:14" ht="29.1" customHeight="1">
      <c r="A31" s="191">
        <v>25</v>
      </c>
      <c r="B31" s="415"/>
      <c r="C31" s="416"/>
      <c r="D31" s="81"/>
      <c r="E31" s="190"/>
      <c r="F31" s="190"/>
      <c r="G31" s="190"/>
      <c r="H31" s="190"/>
      <c r="I31" s="190"/>
      <c r="J31" s="190"/>
      <c r="K31" s="190"/>
      <c r="L31" s="190"/>
      <c r="M31" s="414"/>
      <c r="N31" s="414"/>
    </row>
    <row r="32" spans="1:14" ht="29.1" customHeight="1">
      <c r="A32" s="191">
        <v>26</v>
      </c>
      <c r="B32" s="415"/>
      <c r="C32" s="416"/>
      <c r="D32" s="81"/>
      <c r="E32" s="190"/>
      <c r="F32" s="190"/>
      <c r="G32" s="190"/>
      <c r="H32" s="190"/>
      <c r="I32" s="190"/>
      <c r="J32" s="190"/>
      <c r="K32" s="190"/>
      <c r="L32" s="190"/>
      <c r="M32" s="414"/>
      <c r="N32" s="414"/>
    </row>
    <row r="33" spans="1:21" ht="29.1" customHeight="1">
      <c r="A33" s="191">
        <v>27</v>
      </c>
      <c r="B33" s="415"/>
      <c r="C33" s="416"/>
      <c r="D33" s="81"/>
      <c r="E33" s="190"/>
      <c r="F33" s="190"/>
      <c r="G33" s="190"/>
      <c r="H33" s="190"/>
      <c r="I33" s="190"/>
      <c r="J33" s="190"/>
      <c r="K33" s="190"/>
      <c r="L33" s="190"/>
      <c r="M33" s="414"/>
      <c r="N33" s="414"/>
    </row>
    <row r="34" spans="1:21" ht="29.1" customHeight="1">
      <c r="A34" s="191">
        <v>28</v>
      </c>
      <c r="B34" s="415"/>
      <c r="C34" s="416"/>
      <c r="D34" s="81"/>
      <c r="E34" s="190"/>
      <c r="F34" s="190"/>
      <c r="G34" s="190"/>
      <c r="H34" s="190"/>
      <c r="I34" s="190"/>
      <c r="J34" s="190"/>
      <c r="K34" s="190"/>
      <c r="L34" s="190"/>
      <c r="M34" s="414"/>
      <c r="N34" s="414"/>
    </row>
    <row r="35" spans="1:21" ht="29.1" customHeight="1">
      <c r="A35" s="191">
        <v>29</v>
      </c>
      <c r="B35" s="415"/>
      <c r="C35" s="416"/>
      <c r="D35" s="81"/>
      <c r="E35" s="190"/>
      <c r="F35" s="190"/>
      <c r="G35" s="190"/>
      <c r="H35" s="190"/>
      <c r="I35" s="190"/>
      <c r="J35" s="190"/>
      <c r="K35" s="190"/>
      <c r="L35" s="190"/>
      <c r="M35" s="414"/>
      <c r="N35" s="414"/>
      <c r="P35" s="5" t="s">
        <v>30</v>
      </c>
      <c r="Q35" s="5" t="s">
        <v>31</v>
      </c>
      <c r="R35" s="5" t="s">
        <v>32</v>
      </c>
      <c r="S35" s="5" t="s">
        <v>33</v>
      </c>
      <c r="T35" s="5" t="s">
        <v>34</v>
      </c>
      <c r="U35" s="5" t="s">
        <v>35</v>
      </c>
    </row>
    <row r="36" spans="1:21" ht="29.1" customHeight="1">
      <c r="A36" s="191">
        <v>30</v>
      </c>
      <c r="B36" s="415"/>
      <c r="C36" s="416"/>
      <c r="D36" s="81"/>
      <c r="E36" s="190"/>
      <c r="F36" s="190"/>
      <c r="G36" s="190"/>
      <c r="H36" s="190"/>
      <c r="I36" s="190"/>
      <c r="J36" s="190"/>
      <c r="K36" s="190"/>
      <c r="L36" s="190"/>
      <c r="M36" s="414"/>
      <c r="N36" s="414"/>
      <c r="P36" s="5">
        <f t="shared" ref="P36:U36" si="1">COUNTIF(G7:G36,"〇")</f>
        <v>0</v>
      </c>
      <c r="Q36" s="5">
        <f t="shared" si="1"/>
        <v>0</v>
      </c>
      <c r="R36" s="5">
        <f t="shared" si="1"/>
        <v>0</v>
      </c>
      <c r="S36" s="5">
        <f t="shared" si="1"/>
        <v>0</v>
      </c>
      <c r="T36" s="5">
        <f t="shared" si="1"/>
        <v>0</v>
      </c>
      <c r="U36" s="5">
        <f t="shared" si="1"/>
        <v>0</v>
      </c>
    </row>
    <row r="37" spans="1:21" ht="29.1" customHeight="1">
      <c r="A37" s="191">
        <v>31</v>
      </c>
      <c r="B37" s="415"/>
      <c r="C37" s="416"/>
      <c r="D37" s="81"/>
      <c r="E37" s="190"/>
      <c r="F37" s="190"/>
      <c r="G37" s="190"/>
      <c r="H37" s="190"/>
      <c r="I37" s="190"/>
      <c r="J37" s="190"/>
      <c r="K37" s="190"/>
      <c r="L37" s="190"/>
      <c r="M37" s="414"/>
      <c r="N37" s="414"/>
    </row>
    <row r="38" spans="1:21" ht="29.1" customHeight="1">
      <c r="A38" s="191">
        <v>32</v>
      </c>
      <c r="B38" s="415"/>
      <c r="C38" s="416"/>
      <c r="D38" s="81"/>
      <c r="E38" s="190"/>
      <c r="F38" s="190"/>
      <c r="G38" s="190"/>
      <c r="H38" s="190"/>
      <c r="I38" s="190"/>
      <c r="J38" s="190"/>
      <c r="K38" s="190"/>
      <c r="L38" s="190"/>
      <c r="M38" s="414"/>
      <c r="N38" s="414"/>
    </row>
    <row r="39" spans="1:21" ht="29.1" customHeight="1">
      <c r="A39" s="191">
        <v>33</v>
      </c>
      <c r="B39" s="415"/>
      <c r="C39" s="416"/>
      <c r="D39" s="81"/>
      <c r="E39" s="190"/>
      <c r="F39" s="190"/>
      <c r="G39" s="190"/>
      <c r="H39" s="190"/>
      <c r="I39" s="190"/>
      <c r="J39" s="190"/>
      <c r="K39" s="190"/>
      <c r="L39" s="190"/>
      <c r="M39" s="414"/>
      <c r="N39" s="414"/>
    </row>
    <row r="40" spans="1:21" ht="29.1" customHeight="1">
      <c r="A40" s="191">
        <v>34</v>
      </c>
      <c r="B40" s="415"/>
      <c r="C40" s="416"/>
      <c r="D40" s="81"/>
      <c r="E40" s="190"/>
      <c r="F40" s="190"/>
      <c r="G40" s="190"/>
      <c r="H40" s="190"/>
      <c r="I40" s="190"/>
      <c r="J40" s="190"/>
      <c r="K40" s="190"/>
      <c r="L40" s="190"/>
      <c r="M40" s="414"/>
      <c r="N40" s="414"/>
    </row>
    <row r="41" spans="1:21" ht="29.1" customHeight="1">
      <c r="A41" s="191">
        <v>35</v>
      </c>
      <c r="B41" s="415"/>
      <c r="C41" s="416"/>
      <c r="D41" s="81"/>
      <c r="E41" s="190"/>
      <c r="F41" s="190"/>
      <c r="G41" s="190"/>
      <c r="H41" s="190"/>
      <c r="I41" s="190"/>
      <c r="J41" s="190"/>
      <c r="K41" s="190"/>
      <c r="L41" s="190"/>
      <c r="M41" s="414"/>
      <c r="N41" s="414"/>
    </row>
    <row r="42" spans="1:21" ht="29.1" customHeight="1">
      <c r="A42" s="191">
        <v>36</v>
      </c>
      <c r="B42" s="415"/>
      <c r="C42" s="416"/>
      <c r="D42" s="81"/>
      <c r="E42" s="190"/>
      <c r="F42" s="190"/>
      <c r="G42" s="190"/>
      <c r="H42" s="190"/>
      <c r="I42" s="190"/>
      <c r="J42" s="190"/>
      <c r="K42" s="190"/>
      <c r="L42" s="190"/>
      <c r="M42" s="414"/>
      <c r="N42" s="414"/>
    </row>
    <row r="43" spans="1:21" ht="29.1" customHeight="1">
      <c r="A43" s="191">
        <v>37</v>
      </c>
      <c r="B43" s="415"/>
      <c r="C43" s="416"/>
      <c r="D43" s="81"/>
      <c r="E43" s="190"/>
      <c r="F43" s="190"/>
      <c r="G43" s="190"/>
      <c r="H43" s="190"/>
      <c r="I43" s="190"/>
      <c r="J43" s="190"/>
      <c r="K43" s="190"/>
      <c r="L43" s="190"/>
      <c r="M43" s="414"/>
      <c r="N43" s="414"/>
    </row>
    <row r="44" spans="1:21" ht="29.1" customHeight="1">
      <c r="A44" s="191">
        <v>38</v>
      </c>
      <c r="B44" s="415"/>
      <c r="C44" s="416"/>
      <c r="D44" s="81"/>
      <c r="E44" s="190"/>
      <c r="F44" s="190"/>
      <c r="G44" s="190"/>
      <c r="H44" s="190"/>
      <c r="I44" s="190"/>
      <c r="J44" s="190"/>
      <c r="K44" s="190"/>
      <c r="L44" s="190"/>
      <c r="M44" s="414"/>
      <c r="N44" s="414"/>
    </row>
    <row r="45" spans="1:21" ht="29.1" customHeight="1">
      <c r="A45" s="191">
        <v>39</v>
      </c>
      <c r="B45" s="415"/>
      <c r="C45" s="416"/>
      <c r="D45" s="81"/>
      <c r="E45" s="190"/>
      <c r="F45" s="190"/>
      <c r="G45" s="190"/>
      <c r="H45" s="190"/>
      <c r="I45" s="190"/>
      <c r="J45" s="190"/>
      <c r="K45" s="190"/>
      <c r="L45" s="190"/>
      <c r="M45" s="414"/>
      <c r="N45" s="414"/>
    </row>
    <row r="46" spans="1:21" ht="29.1" customHeight="1">
      <c r="A46" s="191">
        <v>40</v>
      </c>
      <c r="B46" s="415"/>
      <c r="C46" s="416"/>
      <c r="D46" s="81"/>
      <c r="E46" s="190"/>
      <c r="F46" s="190"/>
      <c r="G46" s="190"/>
      <c r="H46" s="190"/>
      <c r="I46" s="190"/>
      <c r="J46" s="190"/>
      <c r="K46" s="190"/>
      <c r="L46" s="190"/>
      <c r="M46" s="414"/>
      <c r="N46" s="414"/>
    </row>
    <row r="47" spans="1:21" ht="29.1" customHeight="1">
      <c r="A47" s="191">
        <v>41</v>
      </c>
      <c r="B47" s="415"/>
      <c r="C47" s="416"/>
      <c r="D47" s="81"/>
      <c r="E47" s="190"/>
      <c r="F47" s="190"/>
      <c r="G47" s="190"/>
      <c r="H47" s="190"/>
      <c r="I47" s="190"/>
      <c r="J47" s="190"/>
      <c r="K47" s="190"/>
      <c r="L47" s="190"/>
      <c r="M47" s="414"/>
      <c r="N47" s="414"/>
    </row>
    <row r="48" spans="1:21" ht="29.1" customHeight="1">
      <c r="A48" s="191">
        <v>42</v>
      </c>
      <c r="B48" s="415"/>
      <c r="C48" s="416"/>
      <c r="D48" s="81"/>
      <c r="E48" s="190"/>
      <c r="F48" s="190"/>
      <c r="G48" s="190"/>
      <c r="H48" s="190"/>
      <c r="I48" s="190"/>
      <c r="J48" s="190"/>
      <c r="K48" s="190"/>
      <c r="L48" s="190"/>
      <c r="M48" s="414"/>
      <c r="N48" s="414"/>
    </row>
    <row r="49" spans="1:14" ht="29.1" customHeight="1">
      <c r="A49" s="191">
        <v>43</v>
      </c>
      <c r="B49" s="415"/>
      <c r="C49" s="416"/>
      <c r="D49" s="81"/>
      <c r="E49" s="190"/>
      <c r="F49" s="190"/>
      <c r="G49" s="190"/>
      <c r="H49" s="190"/>
      <c r="I49" s="190"/>
      <c r="J49" s="190"/>
      <c r="K49" s="190"/>
      <c r="L49" s="190"/>
      <c r="M49" s="414"/>
      <c r="N49" s="414"/>
    </row>
    <row r="50" spans="1:14" ht="29.1" customHeight="1">
      <c r="A50" s="191">
        <v>44</v>
      </c>
      <c r="B50" s="415"/>
      <c r="C50" s="416"/>
      <c r="D50" s="81"/>
      <c r="E50" s="190"/>
      <c r="F50" s="190"/>
      <c r="G50" s="190"/>
      <c r="H50" s="190"/>
      <c r="I50" s="190"/>
      <c r="J50" s="190"/>
      <c r="K50" s="190"/>
      <c r="L50" s="190"/>
      <c r="M50" s="414"/>
      <c r="N50" s="414"/>
    </row>
    <row r="51" spans="1:14" ht="29.1" customHeight="1">
      <c r="A51" s="191">
        <v>45</v>
      </c>
      <c r="B51" s="415"/>
      <c r="C51" s="416"/>
      <c r="D51" s="81"/>
      <c r="E51" s="190"/>
      <c r="F51" s="190"/>
      <c r="G51" s="190"/>
      <c r="H51" s="190"/>
      <c r="I51" s="190"/>
      <c r="J51" s="190"/>
      <c r="K51" s="190"/>
      <c r="L51" s="190"/>
      <c r="M51" s="414"/>
      <c r="N51" s="414"/>
    </row>
    <row r="52" spans="1:14" ht="29.1" customHeight="1">
      <c r="A52" s="191">
        <v>46</v>
      </c>
      <c r="B52" s="415"/>
      <c r="C52" s="416"/>
      <c r="D52" s="81"/>
      <c r="E52" s="190"/>
      <c r="F52" s="190"/>
      <c r="G52" s="190"/>
      <c r="H52" s="190"/>
      <c r="I52" s="190"/>
      <c r="J52" s="190"/>
      <c r="K52" s="190"/>
      <c r="L52" s="190"/>
      <c r="M52" s="414"/>
      <c r="N52" s="414"/>
    </row>
    <row r="53" spans="1:14" ht="29.1" customHeight="1">
      <c r="A53" s="191">
        <v>47</v>
      </c>
      <c r="B53" s="415"/>
      <c r="C53" s="416"/>
      <c r="D53" s="81"/>
      <c r="E53" s="190"/>
      <c r="F53" s="190"/>
      <c r="G53" s="190"/>
      <c r="H53" s="190"/>
      <c r="I53" s="190"/>
      <c r="J53" s="190"/>
      <c r="K53" s="190"/>
      <c r="L53" s="190"/>
      <c r="M53" s="414"/>
      <c r="N53" s="414"/>
    </row>
    <row r="54" spans="1:14" ht="29.1" customHeight="1">
      <c r="A54" s="191">
        <v>48</v>
      </c>
      <c r="B54" s="415"/>
      <c r="C54" s="416"/>
      <c r="D54" s="81"/>
      <c r="E54" s="190"/>
      <c r="F54" s="190"/>
      <c r="G54" s="190"/>
      <c r="H54" s="190"/>
      <c r="I54" s="190"/>
      <c r="J54" s="190"/>
      <c r="K54" s="190"/>
      <c r="L54" s="190"/>
      <c r="M54" s="414"/>
      <c r="N54" s="414"/>
    </row>
    <row r="55" spans="1:14" ht="29.1" customHeight="1">
      <c r="A55" s="191">
        <v>49</v>
      </c>
      <c r="B55" s="415"/>
      <c r="C55" s="416"/>
      <c r="D55" s="81"/>
      <c r="E55" s="190"/>
      <c r="F55" s="190"/>
      <c r="G55" s="190"/>
      <c r="H55" s="190"/>
      <c r="I55" s="190"/>
      <c r="J55" s="190"/>
      <c r="K55" s="190"/>
      <c r="L55" s="190"/>
      <c r="M55" s="414"/>
      <c r="N55" s="414"/>
    </row>
    <row r="56" spans="1:14" ht="29.1" customHeight="1">
      <c r="A56" s="191">
        <v>50</v>
      </c>
      <c r="B56" s="415"/>
      <c r="C56" s="416"/>
      <c r="D56" s="81"/>
      <c r="E56" s="190"/>
      <c r="F56" s="190"/>
      <c r="G56" s="190"/>
      <c r="H56" s="190"/>
      <c r="I56" s="190"/>
      <c r="J56" s="190"/>
      <c r="K56" s="190"/>
      <c r="L56" s="190"/>
      <c r="M56" s="414"/>
      <c r="N56" s="414"/>
    </row>
  </sheetData>
  <sheetProtection sheet="1" objects="1" scenarios="1"/>
  <mergeCells count="108">
    <mergeCell ref="A2:C4"/>
    <mergeCell ref="D2:E2"/>
    <mergeCell ref="G2:N2"/>
    <mergeCell ref="D3:E4"/>
    <mergeCell ref="F3:F4"/>
    <mergeCell ref="B14:C14"/>
    <mergeCell ref="M14:N14"/>
    <mergeCell ref="B10:C10"/>
    <mergeCell ref="M10:N10"/>
    <mergeCell ref="B11:C11"/>
    <mergeCell ref="B8:C8"/>
    <mergeCell ref="M8:N8"/>
    <mergeCell ref="B9:C9"/>
    <mergeCell ref="M9:N9"/>
    <mergeCell ref="B6:C6"/>
    <mergeCell ref="M6:N6"/>
    <mergeCell ref="B7:C7"/>
    <mergeCell ref="M7:N7"/>
    <mergeCell ref="M11:N11"/>
    <mergeCell ref="B20:C20"/>
    <mergeCell ref="M20:N20"/>
    <mergeCell ref="B21:C21"/>
    <mergeCell ref="M21:N21"/>
    <mergeCell ref="B18:C18"/>
    <mergeCell ref="M18:N18"/>
    <mergeCell ref="B19:C19"/>
    <mergeCell ref="M19:N19"/>
    <mergeCell ref="B16:C16"/>
    <mergeCell ref="B15:C15"/>
    <mergeCell ref="M15:N15"/>
    <mergeCell ref="B12:C12"/>
    <mergeCell ref="M12:N12"/>
    <mergeCell ref="B13:C13"/>
    <mergeCell ref="M13:N13"/>
    <mergeCell ref="M16:N16"/>
    <mergeCell ref="B17:C17"/>
    <mergeCell ref="M17:N17"/>
    <mergeCell ref="B26:C26"/>
    <mergeCell ref="M26:N26"/>
    <mergeCell ref="B27:C27"/>
    <mergeCell ref="M27:N27"/>
    <mergeCell ref="B24:C24"/>
    <mergeCell ref="M24:N24"/>
    <mergeCell ref="B25:C25"/>
    <mergeCell ref="M25:N25"/>
    <mergeCell ref="B22:C22"/>
    <mergeCell ref="M22:N22"/>
    <mergeCell ref="B23:C23"/>
    <mergeCell ref="M23:N23"/>
    <mergeCell ref="B32:C32"/>
    <mergeCell ref="M32:N32"/>
    <mergeCell ref="B28:C28"/>
    <mergeCell ref="M28:N28"/>
    <mergeCell ref="B29:C29"/>
    <mergeCell ref="M39:N39"/>
    <mergeCell ref="B36:C36"/>
    <mergeCell ref="M36:N36"/>
    <mergeCell ref="B37:C37"/>
    <mergeCell ref="M37:N37"/>
    <mergeCell ref="B34:C34"/>
    <mergeCell ref="B33:C33"/>
    <mergeCell ref="M33:N33"/>
    <mergeCell ref="B30:C30"/>
    <mergeCell ref="M30:N30"/>
    <mergeCell ref="B31:C31"/>
    <mergeCell ref="M31:N31"/>
    <mergeCell ref="B40:C40"/>
    <mergeCell ref="M40:N40"/>
    <mergeCell ref="B41:C41"/>
    <mergeCell ref="M41:N41"/>
    <mergeCell ref="S5:Z5"/>
    <mergeCell ref="B56:C56"/>
    <mergeCell ref="M56:N56"/>
    <mergeCell ref="B54:C54"/>
    <mergeCell ref="M54:N54"/>
    <mergeCell ref="B55:C55"/>
    <mergeCell ref="M34:N34"/>
    <mergeCell ref="B35:C35"/>
    <mergeCell ref="M35:N35"/>
    <mergeCell ref="M44:N44"/>
    <mergeCell ref="B45:C45"/>
    <mergeCell ref="M45:N45"/>
    <mergeCell ref="B42:C42"/>
    <mergeCell ref="M42:N42"/>
    <mergeCell ref="B43:C43"/>
    <mergeCell ref="M43:N43"/>
    <mergeCell ref="M29:N29"/>
    <mergeCell ref="B38:C38"/>
    <mergeCell ref="M38:N38"/>
    <mergeCell ref="B39:C39"/>
    <mergeCell ref="M55:N55"/>
    <mergeCell ref="B52:C52"/>
    <mergeCell ref="M52:N52"/>
    <mergeCell ref="B53:C53"/>
    <mergeCell ref="M53:N53"/>
    <mergeCell ref="B50:C50"/>
    <mergeCell ref="M50:N50"/>
    <mergeCell ref="B51:C51"/>
    <mergeCell ref="M51:N51"/>
    <mergeCell ref="B44:C44"/>
    <mergeCell ref="B48:C48"/>
    <mergeCell ref="M48:N48"/>
    <mergeCell ref="B49:C49"/>
    <mergeCell ref="M49:N49"/>
    <mergeCell ref="B46:C46"/>
    <mergeCell ref="M46:N46"/>
    <mergeCell ref="B47:C47"/>
    <mergeCell ref="M47:N47"/>
  </mergeCells>
  <phoneticPr fontId="1"/>
  <conditionalFormatting sqref="G2">
    <cfRule type="containsBlanks" dxfId="7" priority="2">
      <formula>LEN(TRIM(G2))=0</formula>
    </cfRule>
  </conditionalFormatting>
  <conditionalFormatting sqref="H3 J3:J4 L3:L4">
    <cfRule type="containsBlanks" dxfId="6" priority="1">
      <formula>LEN(TRIM(H3))=0</formula>
    </cfRule>
  </conditionalFormatting>
  <dataValidations count="2">
    <dataValidation type="list" allowBlank="1" showInputMessage="1" showErrorMessage="1" sqref="F7:L56" xr:uid="{513FB81F-DF89-4C9D-A6D5-1E88361DFC5D}">
      <formula1>"〇"</formula1>
    </dataValidation>
    <dataValidation type="list" allowBlank="1" showInputMessage="1" showErrorMessage="1" sqref="E7:E56" xr:uid="{6A4ED19A-C46F-46C5-9437-D572DDC0C5B8}">
      <formula1>$Q$3:$Q$9</formula1>
    </dataValidation>
  </dataValidations>
  <pageMargins left="0.7" right="0.7" top="0.75" bottom="0.75" header="0.3" footer="0.3"/>
  <pageSetup paperSize="9" scale="45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4656DD-C499-4348-A44D-B3CF04498350}">
  <sheetPr>
    <tabColor theme="9"/>
  </sheetPr>
  <dimension ref="A2:Z56"/>
  <sheetViews>
    <sheetView view="pageBreakPreview" zoomScale="85" zoomScaleNormal="100" zoomScaleSheetLayoutView="85" workbookViewId="0">
      <pane ySplit="6" topLeftCell="A7" activePane="bottomLeft" state="frozen"/>
      <selection pane="bottomLeft" activeCell="T13" sqref="T13"/>
    </sheetView>
  </sheetViews>
  <sheetFormatPr defaultRowHeight="18.75"/>
  <cols>
    <col min="1" max="1" width="7.625" customWidth="1"/>
    <col min="2" max="4" width="10.625" customWidth="1"/>
    <col min="5" max="12" width="10.125" customWidth="1"/>
    <col min="13" max="14" width="9.125" customWidth="1"/>
    <col min="15" max="27" width="9" customWidth="1"/>
  </cols>
  <sheetData>
    <row r="2" spans="1:26" ht="34.5" customHeight="1">
      <c r="A2" s="455" t="s">
        <v>225</v>
      </c>
      <c r="B2" s="456"/>
      <c r="C2" s="457"/>
      <c r="D2" s="429" t="s">
        <v>0</v>
      </c>
      <c r="E2" s="429"/>
      <c r="F2" s="192" t="s">
        <v>2</v>
      </c>
      <c r="G2" s="464"/>
      <c r="H2" s="465"/>
      <c r="I2" s="465"/>
      <c r="J2" s="465"/>
      <c r="K2" s="465"/>
      <c r="L2" s="465"/>
      <c r="M2" s="465"/>
      <c r="N2" s="466"/>
    </row>
    <row r="3" spans="1:26" ht="24.95" customHeight="1">
      <c r="A3" s="458"/>
      <c r="B3" s="459"/>
      <c r="C3" s="460"/>
      <c r="D3" s="441" t="s">
        <v>13</v>
      </c>
      <c r="E3" s="441"/>
      <c r="F3" s="434" t="s">
        <v>3</v>
      </c>
      <c r="G3" s="17" t="s">
        <v>1</v>
      </c>
      <c r="H3" s="76"/>
      <c r="I3" s="18" t="s">
        <v>7</v>
      </c>
      <c r="J3" s="76"/>
      <c r="K3" s="19" t="s">
        <v>4</v>
      </c>
      <c r="L3" s="78"/>
      <c r="M3" s="19" t="s">
        <v>5</v>
      </c>
      <c r="N3" s="20" t="str">
        <f>IF(OR(H3=0,J3=0,L3=0),"",DATE(H3+2018,J3,L3))</f>
        <v/>
      </c>
      <c r="Q3" t="s">
        <v>223</v>
      </c>
    </row>
    <row r="4" spans="1:26" ht="25.5" customHeight="1">
      <c r="A4" s="461"/>
      <c r="B4" s="462"/>
      <c r="C4" s="463"/>
      <c r="D4" s="441"/>
      <c r="E4" s="441"/>
      <c r="F4" s="434"/>
      <c r="G4" s="13"/>
      <c r="H4" s="14"/>
      <c r="I4" s="14" t="s">
        <v>6</v>
      </c>
      <c r="J4" s="77"/>
      <c r="K4" s="14" t="s">
        <v>4</v>
      </c>
      <c r="L4" s="77"/>
      <c r="M4" s="14" t="s">
        <v>5</v>
      </c>
      <c r="N4" s="21" t="str">
        <f>IF(OR(H3=0,J4=0,L4=0),"",DATE(H3+2018,J4,L4))</f>
        <v/>
      </c>
      <c r="Q4" t="s">
        <v>221</v>
      </c>
    </row>
    <row r="5" spans="1:26">
      <c r="A5" s="1"/>
      <c r="B5" s="1"/>
      <c r="C5" s="1"/>
      <c r="D5" s="1"/>
      <c r="E5" s="1"/>
      <c r="F5" s="1"/>
      <c r="G5" s="3"/>
      <c r="H5" s="3"/>
      <c r="I5" s="3"/>
      <c r="J5" s="3"/>
      <c r="K5" s="3"/>
      <c r="L5" s="3"/>
      <c r="M5" s="4"/>
      <c r="N5" s="3"/>
      <c r="Q5" t="s">
        <v>27</v>
      </c>
      <c r="S5" s="419" t="s">
        <v>226</v>
      </c>
      <c r="T5" s="419"/>
      <c r="U5" s="419"/>
      <c r="V5" s="419"/>
      <c r="W5" s="419"/>
      <c r="X5" s="419"/>
      <c r="Y5" s="419"/>
      <c r="Z5" s="419"/>
    </row>
    <row r="6" spans="1:26">
      <c r="A6" s="191" t="s">
        <v>8</v>
      </c>
      <c r="B6" s="417" t="s">
        <v>9</v>
      </c>
      <c r="C6" s="418"/>
      <c r="D6" s="191" t="s">
        <v>14</v>
      </c>
      <c r="E6" s="191" t="s">
        <v>15</v>
      </c>
      <c r="F6" s="16" t="str">
        <f>IF(COLUMN(F6)-COLUMN($F$6)+DATE($H$3+2018,$J$3,$L$3)&lt;=DATE($H$3+2018,$J$4,$L$4-1), COLUMN(F6)-COLUMN($F$6)+DATE($H$3+2018,$J$3,$L$3), "")</f>
        <v/>
      </c>
      <c r="G6" s="16" t="str">
        <f>IF(COLUMN(G6)-COLUMN($F$6)+DATE($H$3+2018,$J$3,$L$3)&lt;=DATE($H$3+2018,$J$4,$L$4-1), COLUMN(G6)-COLUMN($F$6)+DATE($H$3+2018,$J$3,$L$3), "")</f>
        <v/>
      </c>
      <c r="H6" s="16" t="str">
        <f>IF(COLUMN(H6)-COLUMN($F$6)+DATE($H$3+2018,$J$3,$L$3)&lt;=DATE($H$3+2018,$J$4,$L$4-1), COLUMN(H6)-COLUMN($F$6)+DATE($H$3+2018,$J$3,$L$3), "")</f>
        <v/>
      </c>
      <c r="I6" s="16" t="str">
        <f>IF(COLUMN(I6)-COLUMN($F$6)+DATE($H$3+2018,$J$3,$L$3)&lt;=DATE($H$3+2018,$J$4,$L$4-1), COLUMN(I6)-COLUMN($F$6)+DATE($H$3+2018,$J$3,$L$3), "")</f>
        <v/>
      </c>
      <c r="J6" s="16" t="str">
        <f>IF(COLUMN(J6)-COLUMN($F$6)+DATE($H$3+2018,$J$3,$L$3)&lt;=DATE($H$3+2018,$J$4,$L$4-1), COLUMN(J6)-COLUMN($F$6)+DATE($H$3+2018,$J$3,$L$3), "")</f>
        <v/>
      </c>
      <c r="K6" s="16" t="str">
        <f>IF(COLUMN(K6)-COLUMN($F$6)+DATE($H$3+2018,$J$3,$L$3)&lt;=DATE($H$3+2018,$J$4,$L$4), COLUMN(K6)-COLUMN($F$6)+DATE($H$3+2018,$J$3,$L$3), "")</f>
        <v/>
      </c>
      <c r="L6" s="16" t="str">
        <f>IF(COLUMN(L6)-COLUMN($F$6)+DATE($H$3+2018,$J$3,$L$3)&lt;=DATE($H$3+2018,$J$4,$L$4), COLUMN(L6)-COLUMN($F$6)+DATE($H$3+2018,$J$3,$L$3), "")</f>
        <v/>
      </c>
      <c r="M6" s="419" t="s">
        <v>11</v>
      </c>
      <c r="N6" s="419"/>
      <c r="Q6" t="s">
        <v>28</v>
      </c>
      <c r="S6" s="191"/>
      <c r="T6" s="16" t="str">
        <f t="shared" ref="T6:Z6" si="0">F6</f>
        <v/>
      </c>
      <c r="U6" s="16" t="str">
        <f t="shared" si="0"/>
        <v/>
      </c>
      <c r="V6" s="16" t="str">
        <f t="shared" si="0"/>
        <v/>
      </c>
      <c r="W6" s="16" t="str">
        <f t="shared" si="0"/>
        <v/>
      </c>
      <c r="X6" s="16" t="str">
        <f t="shared" si="0"/>
        <v/>
      </c>
      <c r="Y6" s="195" t="str">
        <f t="shared" si="0"/>
        <v/>
      </c>
      <c r="Z6" s="195" t="str">
        <f t="shared" si="0"/>
        <v/>
      </c>
    </row>
    <row r="7" spans="1:26" ht="29.1" customHeight="1">
      <c r="A7" s="191">
        <v>1</v>
      </c>
      <c r="B7" s="415"/>
      <c r="C7" s="416"/>
      <c r="D7" s="81"/>
      <c r="E7" s="190"/>
      <c r="F7" s="190"/>
      <c r="G7" s="190"/>
      <c r="H7" s="190"/>
      <c r="I7" s="190"/>
      <c r="J7" s="190"/>
      <c r="K7" s="190"/>
      <c r="L7" s="190"/>
      <c r="M7" s="414"/>
      <c r="N7" s="414"/>
      <c r="Q7" t="s">
        <v>29</v>
      </c>
      <c r="S7" s="193" t="s">
        <v>222</v>
      </c>
      <c r="T7" s="191">
        <f>COUNTIFS(F7:F56, "〇", E7:E56, "年少未満")</f>
        <v>0</v>
      </c>
      <c r="U7" s="191">
        <f>COUNTIFS(G7:G56, "〇", E7:E56, "年少未満")</f>
        <v>0</v>
      </c>
      <c r="V7" s="191">
        <f>COUNTIFS(H7:H56, "〇", E7:E56, "年少未満")</f>
        <v>0</v>
      </c>
      <c r="W7" s="191">
        <f>COUNTIFS(I7:I56, "〇", E7:E56, "年少未満")</f>
        <v>0</v>
      </c>
      <c r="X7" s="191">
        <f>COUNTIFS(J7:J56, "〇", E7:E56, "年少未満")</f>
        <v>0</v>
      </c>
      <c r="Y7" s="191">
        <f>COUNTIFS(K7:K56, "〇", E7:E56, "年少未満")</f>
        <v>0</v>
      </c>
      <c r="Z7" s="192">
        <f>COUNTIFS(L7:L56, "〇", E7:E56, "年少未満")</f>
        <v>0</v>
      </c>
    </row>
    <row r="8" spans="1:26" ht="29.1" customHeight="1">
      <c r="A8" s="191">
        <v>2</v>
      </c>
      <c r="B8" s="415"/>
      <c r="C8" s="416"/>
      <c r="D8" s="81"/>
      <c r="E8" s="190"/>
      <c r="F8" s="190"/>
      <c r="G8" s="190"/>
      <c r="H8" s="190"/>
      <c r="I8" s="190"/>
      <c r="J8" s="190"/>
      <c r="K8" s="190"/>
      <c r="L8" s="190"/>
      <c r="M8" s="414"/>
      <c r="N8" s="414"/>
      <c r="Q8" t="s">
        <v>16</v>
      </c>
      <c r="S8" s="194" t="s">
        <v>221</v>
      </c>
      <c r="T8" s="191">
        <f>COUNTIFS(F7:F56, "〇", E7:E56, "年少～年長")</f>
        <v>0</v>
      </c>
      <c r="U8" s="191">
        <f>COUNTIFS(G7:G56, "〇", E7:E56, "年少～年長")</f>
        <v>0</v>
      </c>
      <c r="V8" s="191">
        <f>COUNTIFS(H7:H56, "〇", E7:E56, "年少～年長")</f>
        <v>0</v>
      </c>
      <c r="W8" s="191">
        <f>COUNTIFS(I7:I56, "〇", E7:E56, "年少～年長")</f>
        <v>0</v>
      </c>
      <c r="X8" s="191">
        <f>COUNTIFS(J7:J56, "〇", E7:E56, "年少～年長")</f>
        <v>0</v>
      </c>
      <c r="Y8" s="191">
        <f>COUNTIFS(K7:K56, "〇", E7:E56, "年少～年長")</f>
        <v>0</v>
      </c>
      <c r="Z8" s="192">
        <f>COUNTIFS(L7:L56, "〇", E7:E56, "年少～年長")</f>
        <v>0</v>
      </c>
    </row>
    <row r="9" spans="1:26" ht="29.1" customHeight="1">
      <c r="A9" s="191">
        <v>3</v>
      </c>
      <c r="B9" s="415"/>
      <c r="C9" s="416"/>
      <c r="D9" s="81"/>
      <c r="E9" s="190"/>
      <c r="F9" s="190"/>
      <c r="G9" s="190"/>
      <c r="H9" s="190"/>
      <c r="I9" s="190"/>
      <c r="J9" s="190"/>
      <c r="K9" s="190"/>
      <c r="L9" s="190"/>
      <c r="M9" s="414"/>
      <c r="N9" s="414"/>
      <c r="Q9" t="s">
        <v>17</v>
      </c>
      <c r="S9" s="193" t="s">
        <v>27</v>
      </c>
      <c r="T9" s="191">
        <f>COUNTIFS(F7:F56, "〇", E7:E56, "小学生")</f>
        <v>0</v>
      </c>
      <c r="U9" s="191">
        <f>COUNTIFS(G7:G56, "〇", E7:E56, "小学生")</f>
        <v>0</v>
      </c>
      <c r="V9" s="191">
        <f>COUNTIFS(H7:H56, "〇", E7:E56, "小学生")</f>
        <v>0</v>
      </c>
      <c r="W9" s="191">
        <f>COUNTIFS(I7:I56, "〇", E7:E56, "小学生")</f>
        <v>0</v>
      </c>
      <c r="X9" s="191">
        <f>COUNTIFS(J7:J56, "〇", E7:E56, "小学生")</f>
        <v>0</v>
      </c>
      <c r="Y9" s="191">
        <f>COUNTIFS(K7:K56, "〇", E7:E56, "小学生")</f>
        <v>0</v>
      </c>
      <c r="Z9" s="192">
        <f>COUNTIFS(L7:L56, "〇", E7:E56, "小学生")</f>
        <v>0</v>
      </c>
    </row>
    <row r="10" spans="1:26" ht="29.1" customHeight="1">
      <c r="A10" s="191">
        <v>4</v>
      </c>
      <c r="B10" s="415"/>
      <c r="C10" s="416"/>
      <c r="D10" s="81"/>
      <c r="E10" s="190"/>
      <c r="F10" s="190"/>
      <c r="G10" s="190"/>
      <c r="H10" s="190"/>
      <c r="I10" s="190"/>
      <c r="J10" s="190"/>
      <c r="K10" s="190"/>
      <c r="L10" s="190"/>
      <c r="M10" s="414"/>
      <c r="N10" s="414"/>
      <c r="S10" s="193" t="s">
        <v>28</v>
      </c>
      <c r="T10" s="191">
        <f>COUNTIFS(F7:F56, "〇", E7:E56, "中学生")</f>
        <v>0</v>
      </c>
      <c r="U10" s="191">
        <f>COUNTIFS(G7:G56, "〇", E7:E56, "中学生")</f>
        <v>0</v>
      </c>
      <c r="V10" s="191">
        <f>COUNTIFS(H7:H56, "〇", E7:E56, "中学生")</f>
        <v>0</v>
      </c>
      <c r="W10" s="191">
        <f>COUNTIFS(I7:I56, "〇", E7:E56, "中学生")</f>
        <v>0</v>
      </c>
      <c r="X10" s="191">
        <f>COUNTIFS(J7:J56, "〇", E7:E56, "中学生")</f>
        <v>0</v>
      </c>
      <c r="Y10" s="191">
        <f>COUNTIFS(K7:K56, "〇", E7:E56, "中学生")</f>
        <v>0</v>
      </c>
      <c r="Z10" s="192">
        <f>COUNTIFS(L7:L56, "〇", E7:E56, "中学生")</f>
        <v>0</v>
      </c>
    </row>
    <row r="11" spans="1:26" ht="29.1" customHeight="1">
      <c r="A11" s="191">
        <v>5</v>
      </c>
      <c r="B11" s="415"/>
      <c r="C11" s="416"/>
      <c r="D11" s="81"/>
      <c r="E11" s="190"/>
      <c r="F11" s="190"/>
      <c r="G11" s="190"/>
      <c r="H11" s="190"/>
      <c r="I11" s="190"/>
      <c r="J11" s="190"/>
      <c r="K11" s="190"/>
      <c r="L11" s="190"/>
      <c r="M11" s="414"/>
      <c r="N11" s="414"/>
      <c r="S11" s="193" t="s">
        <v>29</v>
      </c>
      <c r="T11" s="191">
        <f>COUNTIFS(F7:F56, "〇", E7:E56, "高校生")</f>
        <v>0</v>
      </c>
      <c r="U11" s="191">
        <f>COUNTIFS(G7:G56, "〇", E7:E56, "高校生")</f>
        <v>0</v>
      </c>
      <c r="V11" s="191">
        <f>COUNTIFS(H7:H56, "〇", E7:E56, "高校生")</f>
        <v>0</v>
      </c>
      <c r="W11" s="191">
        <f>COUNTIFS(I7:I56, "〇", E7:E56, "高校生")</f>
        <v>0</v>
      </c>
      <c r="X11" s="191">
        <f>COUNTIFS(J7:J56, "〇", E7:E56, "高校生")</f>
        <v>0</v>
      </c>
      <c r="Y11" s="191">
        <f>COUNTIFS(K7:K56, "〇", E7:E56, "高校生")</f>
        <v>0</v>
      </c>
      <c r="Z11" s="192">
        <f>COUNTIFS(L7:L56, "〇", E7:E56, "高校生")</f>
        <v>0</v>
      </c>
    </row>
    <row r="12" spans="1:26" ht="29.1" customHeight="1">
      <c r="A12" s="191">
        <v>6</v>
      </c>
      <c r="B12" s="415"/>
      <c r="C12" s="416"/>
      <c r="D12" s="81"/>
      <c r="E12" s="190"/>
      <c r="F12" s="190"/>
      <c r="G12" s="190"/>
      <c r="H12" s="190"/>
      <c r="I12" s="190"/>
      <c r="J12" s="190"/>
      <c r="K12" s="190"/>
      <c r="L12" s="190"/>
      <c r="M12" s="414"/>
      <c r="N12" s="414"/>
      <c r="S12" s="193" t="s">
        <v>16</v>
      </c>
      <c r="T12" s="191">
        <f>COUNTIFS(F7:F56, "〇", E7:E56, "学生")</f>
        <v>0</v>
      </c>
      <c r="U12" s="191">
        <f>COUNTIFS(G7:G56, "〇", E7:E56, "学生")</f>
        <v>0</v>
      </c>
      <c r="V12" s="191">
        <f>COUNTIFS(H7:H56, "〇", E7:E56, "学生")</f>
        <v>0</v>
      </c>
      <c r="W12" s="191">
        <f>COUNTIFS(I7:I56, "〇", E7:E56, "学生")</f>
        <v>0</v>
      </c>
      <c r="X12" s="191">
        <f>COUNTIFS(J7:J56, "〇", E7:E56, "学生")</f>
        <v>0</v>
      </c>
      <c r="Y12" s="191">
        <f>COUNTIFS(K7:K56, "〇", E7:E56, "学生")</f>
        <v>0</v>
      </c>
      <c r="Z12" s="192">
        <f>COUNTIFS(L7:L56, "〇", E7:E56, "学生")</f>
        <v>0</v>
      </c>
    </row>
    <row r="13" spans="1:26" ht="29.1" customHeight="1">
      <c r="A13" s="191">
        <v>7</v>
      </c>
      <c r="B13" s="415"/>
      <c r="C13" s="416"/>
      <c r="D13" s="81"/>
      <c r="E13" s="190"/>
      <c r="F13" s="190"/>
      <c r="G13" s="190"/>
      <c r="H13" s="190"/>
      <c r="I13" s="190"/>
      <c r="J13" s="190"/>
      <c r="K13" s="190"/>
      <c r="L13" s="190"/>
      <c r="M13" s="414"/>
      <c r="N13" s="414"/>
      <c r="S13" s="193" t="s">
        <v>17</v>
      </c>
      <c r="T13" s="191">
        <f>COUNTIFS(F7:F56, "〇", E7:E56, "大人")</f>
        <v>0</v>
      </c>
      <c r="U13" s="191">
        <f>COUNTIFS(G7:G56, "〇", E7:E56, "大人")</f>
        <v>0</v>
      </c>
      <c r="V13" s="191">
        <f>COUNTIFS(H7:H56, "〇", E7:E56, "大人")</f>
        <v>0</v>
      </c>
      <c r="W13" s="191">
        <f>COUNTIFS(I7:I56, "〇", E7:E56, "大人")</f>
        <v>0</v>
      </c>
      <c r="X13" s="191">
        <f>COUNTIFS(J7:J56, "〇", E7:E56, "大人")</f>
        <v>0</v>
      </c>
      <c r="Y13" s="191">
        <f>COUNTIFS(K7:K56, "〇", E7:E56, "大人")</f>
        <v>0</v>
      </c>
      <c r="Z13" s="192">
        <f>COUNTIFS(L7:L56, "〇", E7:E56, "大人")</f>
        <v>0</v>
      </c>
    </row>
    <row r="14" spans="1:26" ht="29.1" customHeight="1">
      <c r="A14" s="191">
        <v>8</v>
      </c>
      <c r="B14" s="415"/>
      <c r="C14" s="416"/>
      <c r="D14" s="81"/>
      <c r="E14" s="190"/>
      <c r="F14" s="190"/>
      <c r="G14" s="190"/>
      <c r="H14" s="190"/>
      <c r="I14" s="190"/>
      <c r="J14" s="190"/>
      <c r="K14" s="190"/>
      <c r="L14" s="190"/>
      <c r="M14" s="414"/>
      <c r="N14" s="414"/>
    </row>
    <row r="15" spans="1:26" ht="29.1" customHeight="1">
      <c r="A15" s="191">
        <v>9</v>
      </c>
      <c r="B15" s="415"/>
      <c r="C15" s="416"/>
      <c r="D15" s="81"/>
      <c r="E15" s="190"/>
      <c r="F15" s="190"/>
      <c r="G15" s="190"/>
      <c r="H15" s="190"/>
      <c r="I15" s="190"/>
      <c r="J15" s="190"/>
      <c r="K15" s="190"/>
      <c r="L15" s="190"/>
      <c r="M15" s="414"/>
      <c r="N15" s="414"/>
    </row>
    <row r="16" spans="1:26" ht="29.1" customHeight="1">
      <c r="A16" s="191">
        <v>10</v>
      </c>
      <c r="B16" s="415"/>
      <c r="C16" s="416"/>
      <c r="D16" s="81"/>
      <c r="E16" s="190"/>
      <c r="F16" s="190"/>
      <c r="G16" s="190"/>
      <c r="H16" s="190"/>
      <c r="I16" s="190"/>
      <c r="J16" s="190"/>
      <c r="K16" s="190"/>
      <c r="L16" s="190"/>
      <c r="M16" s="414"/>
      <c r="N16" s="414"/>
    </row>
    <row r="17" spans="1:14" ht="29.1" customHeight="1">
      <c r="A17" s="191">
        <v>11</v>
      </c>
      <c r="B17" s="415"/>
      <c r="C17" s="416"/>
      <c r="D17" s="81"/>
      <c r="E17" s="190"/>
      <c r="F17" s="190"/>
      <c r="G17" s="190"/>
      <c r="H17" s="190"/>
      <c r="I17" s="190"/>
      <c r="J17" s="190"/>
      <c r="K17" s="190"/>
      <c r="L17" s="190"/>
      <c r="M17" s="414"/>
      <c r="N17" s="414"/>
    </row>
    <row r="18" spans="1:14" ht="29.1" customHeight="1">
      <c r="A18" s="191">
        <v>12</v>
      </c>
      <c r="B18" s="415"/>
      <c r="C18" s="416"/>
      <c r="D18" s="81"/>
      <c r="E18" s="190"/>
      <c r="F18" s="190"/>
      <c r="G18" s="190"/>
      <c r="H18" s="190"/>
      <c r="I18" s="190"/>
      <c r="J18" s="190"/>
      <c r="K18" s="190"/>
      <c r="L18" s="190"/>
      <c r="M18" s="414"/>
      <c r="N18" s="414"/>
    </row>
    <row r="19" spans="1:14" ht="29.1" customHeight="1">
      <c r="A19" s="191">
        <v>13</v>
      </c>
      <c r="B19" s="415"/>
      <c r="C19" s="416"/>
      <c r="D19" s="81"/>
      <c r="E19" s="190"/>
      <c r="F19" s="190"/>
      <c r="G19" s="190"/>
      <c r="H19" s="190"/>
      <c r="I19" s="190"/>
      <c r="J19" s="190"/>
      <c r="K19" s="190"/>
      <c r="L19" s="190"/>
      <c r="M19" s="414"/>
      <c r="N19" s="414"/>
    </row>
    <row r="20" spans="1:14" ht="29.1" customHeight="1">
      <c r="A20" s="191">
        <v>14</v>
      </c>
      <c r="B20" s="415"/>
      <c r="C20" s="416"/>
      <c r="D20" s="81"/>
      <c r="E20" s="190"/>
      <c r="F20" s="190"/>
      <c r="G20" s="190"/>
      <c r="H20" s="190"/>
      <c r="I20" s="190"/>
      <c r="J20" s="190"/>
      <c r="K20" s="190"/>
      <c r="L20" s="190"/>
      <c r="M20" s="414"/>
      <c r="N20" s="414"/>
    </row>
    <row r="21" spans="1:14" ht="29.1" customHeight="1">
      <c r="A21" s="191">
        <v>15</v>
      </c>
      <c r="B21" s="415"/>
      <c r="C21" s="416"/>
      <c r="D21" s="81"/>
      <c r="E21" s="190"/>
      <c r="F21" s="190"/>
      <c r="G21" s="190"/>
      <c r="H21" s="190"/>
      <c r="I21" s="190"/>
      <c r="J21" s="190"/>
      <c r="K21" s="190"/>
      <c r="L21" s="190"/>
      <c r="M21" s="414"/>
      <c r="N21" s="414"/>
    </row>
    <row r="22" spans="1:14" ht="29.1" customHeight="1">
      <c r="A22" s="191">
        <v>16</v>
      </c>
      <c r="B22" s="415"/>
      <c r="C22" s="416"/>
      <c r="D22" s="81"/>
      <c r="E22" s="190"/>
      <c r="F22" s="190"/>
      <c r="G22" s="190"/>
      <c r="H22" s="190"/>
      <c r="I22" s="190"/>
      <c r="J22" s="190"/>
      <c r="K22" s="190"/>
      <c r="L22" s="190"/>
      <c r="M22" s="414"/>
      <c r="N22" s="414"/>
    </row>
    <row r="23" spans="1:14" ht="29.1" customHeight="1">
      <c r="A23" s="191">
        <v>17</v>
      </c>
      <c r="B23" s="415"/>
      <c r="C23" s="416"/>
      <c r="D23" s="81"/>
      <c r="E23" s="190"/>
      <c r="F23" s="190"/>
      <c r="G23" s="190"/>
      <c r="H23" s="190"/>
      <c r="I23" s="190"/>
      <c r="J23" s="190"/>
      <c r="K23" s="190"/>
      <c r="L23" s="190"/>
      <c r="M23" s="414"/>
      <c r="N23" s="414"/>
    </row>
    <row r="24" spans="1:14" ht="29.1" customHeight="1">
      <c r="A24" s="191">
        <v>18</v>
      </c>
      <c r="B24" s="415"/>
      <c r="C24" s="416"/>
      <c r="D24" s="81"/>
      <c r="E24" s="190"/>
      <c r="F24" s="190"/>
      <c r="G24" s="190"/>
      <c r="H24" s="190"/>
      <c r="I24" s="190"/>
      <c r="J24" s="190"/>
      <c r="K24" s="190"/>
      <c r="L24" s="190"/>
      <c r="M24" s="414"/>
      <c r="N24" s="414"/>
    </row>
    <row r="25" spans="1:14" ht="29.1" customHeight="1">
      <c r="A25" s="191">
        <v>19</v>
      </c>
      <c r="B25" s="415"/>
      <c r="C25" s="416"/>
      <c r="D25" s="81"/>
      <c r="E25" s="190"/>
      <c r="F25" s="190"/>
      <c r="G25" s="190"/>
      <c r="H25" s="190"/>
      <c r="I25" s="190"/>
      <c r="J25" s="190"/>
      <c r="K25" s="190"/>
      <c r="L25" s="190"/>
      <c r="M25" s="414"/>
      <c r="N25" s="414"/>
    </row>
    <row r="26" spans="1:14" ht="29.1" customHeight="1">
      <c r="A26" s="191">
        <v>20</v>
      </c>
      <c r="B26" s="415"/>
      <c r="C26" s="416"/>
      <c r="D26" s="81"/>
      <c r="E26" s="190"/>
      <c r="F26" s="190"/>
      <c r="G26" s="190"/>
      <c r="H26" s="190"/>
      <c r="I26" s="190"/>
      <c r="J26" s="190"/>
      <c r="K26" s="190"/>
      <c r="L26" s="190"/>
      <c r="M26" s="414"/>
      <c r="N26" s="414"/>
    </row>
    <row r="27" spans="1:14" ht="29.1" customHeight="1">
      <c r="A27" s="191">
        <v>21</v>
      </c>
      <c r="B27" s="415"/>
      <c r="C27" s="416"/>
      <c r="D27" s="81"/>
      <c r="E27" s="190"/>
      <c r="F27" s="190"/>
      <c r="G27" s="190"/>
      <c r="H27" s="190"/>
      <c r="I27" s="190"/>
      <c r="J27" s="190"/>
      <c r="K27" s="190"/>
      <c r="L27" s="190"/>
      <c r="M27" s="414"/>
      <c r="N27" s="414"/>
    </row>
    <row r="28" spans="1:14" ht="29.1" customHeight="1">
      <c r="A28" s="191">
        <v>22</v>
      </c>
      <c r="B28" s="415"/>
      <c r="C28" s="416"/>
      <c r="D28" s="81"/>
      <c r="E28" s="190"/>
      <c r="F28" s="190"/>
      <c r="G28" s="190"/>
      <c r="H28" s="190"/>
      <c r="I28" s="190"/>
      <c r="J28" s="190"/>
      <c r="K28" s="190"/>
      <c r="L28" s="190"/>
      <c r="M28" s="414"/>
      <c r="N28" s="414"/>
    </row>
    <row r="29" spans="1:14" ht="29.1" customHeight="1">
      <c r="A29" s="191">
        <v>23</v>
      </c>
      <c r="B29" s="415"/>
      <c r="C29" s="416"/>
      <c r="D29" s="81"/>
      <c r="E29" s="190"/>
      <c r="F29" s="190"/>
      <c r="G29" s="190"/>
      <c r="H29" s="190"/>
      <c r="I29" s="190"/>
      <c r="J29" s="190"/>
      <c r="K29" s="190"/>
      <c r="L29" s="190"/>
      <c r="M29" s="414"/>
      <c r="N29" s="414"/>
    </row>
    <row r="30" spans="1:14" ht="29.1" customHeight="1">
      <c r="A30" s="191">
        <v>24</v>
      </c>
      <c r="B30" s="415"/>
      <c r="C30" s="416"/>
      <c r="D30" s="81"/>
      <c r="E30" s="190"/>
      <c r="F30" s="190"/>
      <c r="G30" s="190"/>
      <c r="H30" s="190"/>
      <c r="I30" s="190"/>
      <c r="J30" s="190"/>
      <c r="K30" s="190"/>
      <c r="L30" s="190"/>
      <c r="M30" s="414"/>
      <c r="N30" s="414"/>
    </row>
    <row r="31" spans="1:14" ht="29.1" customHeight="1">
      <c r="A31" s="191">
        <v>25</v>
      </c>
      <c r="B31" s="415"/>
      <c r="C31" s="416"/>
      <c r="D31" s="81"/>
      <c r="E31" s="190"/>
      <c r="F31" s="190"/>
      <c r="G31" s="190"/>
      <c r="H31" s="190"/>
      <c r="I31" s="190"/>
      <c r="J31" s="190"/>
      <c r="K31" s="190"/>
      <c r="L31" s="190"/>
      <c r="M31" s="414"/>
      <c r="N31" s="414"/>
    </row>
    <row r="32" spans="1:14" ht="29.1" customHeight="1">
      <c r="A32" s="191">
        <v>26</v>
      </c>
      <c r="B32" s="415"/>
      <c r="C32" s="416"/>
      <c r="D32" s="81"/>
      <c r="E32" s="190"/>
      <c r="F32" s="190"/>
      <c r="G32" s="190"/>
      <c r="H32" s="190"/>
      <c r="I32" s="190"/>
      <c r="J32" s="190"/>
      <c r="K32" s="190"/>
      <c r="L32" s="190"/>
      <c r="M32" s="414"/>
      <c r="N32" s="414"/>
    </row>
    <row r="33" spans="1:21" ht="29.1" customHeight="1">
      <c r="A33" s="191">
        <v>27</v>
      </c>
      <c r="B33" s="415"/>
      <c r="C33" s="416"/>
      <c r="D33" s="81"/>
      <c r="E33" s="190"/>
      <c r="F33" s="190"/>
      <c r="G33" s="190"/>
      <c r="H33" s="190"/>
      <c r="I33" s="190"/>
      <c r="J33" s="190"/>
      <c r="K33" s="190"/>
      <c r="L33" s="190"/>
      <c r="M33" s="414"/>
      <c r="N33" s="414"/>
    </row>
    <row r="34" spans="1:21" ht="29.1" customHeight="1">
      <c r="A34" s="191">
        <v>28</v>
      </c>
      <c r="B34" s="415"/>
      <c r="C34" s="416"/>
      <c r="D34" s="81"/>
      <c r="E34" s="190"/>
      <c r="F34" s="190"/>
      <c r="G34" s="190"/>
      <c r="H34" s="190"/>
      <c r="I34" s="190"/>
      <c r="J34" s="190"/>
      <c r="K34" s="190"/>
      <c r="L34" s="190"/>
      <c r="M34" s="414"/>
      <c r="N34" s="414"/>
    </row>
    <row r="35" spans="1:21" ht="29.1" customHeight="1">
      <c r="A35" s="191">
        <v>29</v>
      </c>
      <c r="B35" s="415"/>
      <c r="C35" s="416"/>
      <c r="D35" s="81"/>
      <c r="E35" s="190"/>
      <c r="F35" s="190"/>
      <c r="G35" s="190"/>
      <c r="H35" s="190"/>
      <c r="I35" s="190"/>
      <c r="J35" s="190"/>
      <c r="K35" s="190"/>
      <c r="L35" s="190"/>
      <c r="M35" s="414"/>
      <c r="N35" s="414"/>
      <c r="P35" s="5" t="s">
        <v>30</v>
      </c>
      <c r="Q35" s="5" t="s">
        <v>31</v>
      </c>
      <c r="R35" s="5" t="s">
        <v>32</v>
      </c>
      <c r="S35" s="5" t="s">
        <v>33</v>
      </c>
      <c r="T35" s="5" t="s">
        <v>34</v>
      </c>
      <c r="U35" s="5" t="s">
        <v>35</v>
      </c>
    </row>
    <row r="36" spans="1:21" ht="29.1" customHeight="1">
      <c r="A36" s="191">
        <v>30</v>
      </c>
      <c r="B36" s="415"/>
      <c r="C36" s="416"/>
      <c r="D36" s="81"/>
      <c r="E36" s="190"/>
      <c r="F36" s="190"/>
      <c r="G36" s="190"/>
      <c r="H36" s="190"/>
      <c r="I36" s="190"/>
      <c r="J36" s="190"/>
      <c r="K36" s="190"/>
      <c r="L36" s="190"/>
      <c r="M36" s="414"/>
      <c r="N36" s="414"/>
      <c r="P36" s="5">
        <f t="shared" ref="P36:U36" si="1">COUNTIF(G7:G36,"〇")</f>
        <v>0</v>
      </c>
      <c r="Q36" s="5">
        <f t="shared" si="1"/>
        <v>0</v>
      </c>
      <c r="R36" s="5">
        <f t="shared" si="1"/>
        <v>0</v>
      </c>
      <c r="S36" s="5">
        <f t="shared" si="1"/>
        <v>0</v>
      </c>
      <c r="T36" s="5">
        <f t="shared" si="1"/>
        <v>0</v>
      </c>
      <c r="U36" s="5">
        <f t="shared" si="1"/>
        <v>0</v>
      </c>
    </row>
    <row r="37" spans="1:21" ht="29.1" customHeight="1">
      <c r="A37" s="191">
        <v>31</v>
      </c>
      <c r="B37" s="415"/>
      <c r="C37" s="416"/>
      <c r="D37" s="81"/>
      <c r="E37" s="190"/>
      <c r="F37" s="190"/>
      <c r="G37" s="190"/>
      <c r="H37" s="190"/>
      <c r="I37" s="190"/>
      <c r="J37" s="190"/>
      <c r="K37" s="190"/>
      <c r="L37" s="190"/>
      <c r="M37" s="414"/>
      <c r="N37" s="414"/>
    </row>
    <row r="38" spans="1:21" ht="29.1" customHeight="1">
      <c r="A38" s="191">
        <v>32</v>
      </c>
      <c r="B38" s="415"/>
      <c r="C38" s="416"/>
      <c r="D38" s="81"/>
      <c r="E38" s="190"/>
      <c r="F38" s="190"/>
      <c r="G38" s="190"/>
      <c r="H38" s="190"/>
      <c r="I38" s="190"/>
      <c r="J38" s="190"/>
      <c r="K38" s="190"/>
      <c r="L38" s="190"/>
      <c r="M38" s="414"/>
      <c r="N38" s="414"/>
    </row>
    <row r="39" spans="1:21" ht="29.1" customHeight="1">
      <c r="A39" s="191">
        <v>33</v>
      </c>
      <c r="B39" s="415"/>
      <c r="C39" s="416"/>
      <c r="D39" s="81"/>
      <c r="E39" s="190"/>
      <c r="F39" s="190"/>
      <c r="G39" s="190"/>
      <c r="H39" s="190"/>
      <c r="I39" s="190"/>
      <c r="J39" s="190"/>
      <c r="K39" s="190"/>
      <c r="L39" s="190"/>
      <c r="M39" s="414"/>
      <c r="N39" s="414"/>
    </row>
    <row r="40" spans="1:21" ht="29.1" customHeight="1">
      <c r="A40" s="191">
        <v>34</v>
      </c>
      <c r="B40" s="415"/>
      <c r="C40" s="416"/>
      <c r="D40" s="81"/>
      <c r="E40" s="190"/>
      <c r="F40" s="190"/>
      <c r="G40" s="190"/>
      <c r="H40" s="190"/>
      <c r="I40" s="190"/>
      <c r="J40" s="190"/>
      <c r="K40" s="190"/>
      <c r="L40" s="190"/>
      <c r="M40" s="414"/>
      <c r="N40" s="414"/>
    </row>
    <row r="41" spans="1:21" ht="29.1" customHeight="1">
      <c r="A41" s="191">
        <v>35</v>
      </c>
      <c r="B41" s="415"/>
      <c r="C41" s="416"/>
      <c r="D41" s="81"/>
      <c r="E41" s="190"/>
      <c r="F41" s="190"/>
      <c r="G41" s="190"/>
      <c r="H41" s="190"/>
      <c r="I41" s="190"/>
      <c r="J41" s="190"/>
      <c r="K41" s="190"/>
      <c r="L41" s="190"/>
      <c r="M41" s="414"/>
      <c r="N41" s="414"/>
    </row>
    <row r="42" spans="1:21" ht="29.1" customHeight="1">
      <c r="A42" s="191">
        <v>36</v>
      </c>
      <c r="B42" s="415"/>
      <c r="C42" s="416"/>
      <c r="D42" s="81"/>
      <c r="E42" s="190"/>
      <c r="F42" s="190"/>
      <c r="G42" s="190"/>
      <c r="H42" s="190"/>
      <c r="I42" s="190"/>
      <c r="J42" s="190"/>
      <c r="K42" s="190"/>
      <c r="L42" s="190"/>
      <c r="M42" s="414"/>
      <c r="N42" s="414"/>
    </row>
    <row r="43" spans="1:21" ht="29.1" customHeight="1">
      <c r="A43" s="191">
        <v>37</v>
      </c>
      <c r="B43" s="415"/>
      <c r="C43" s="416"/>
      <c r="D43" s="81"/>
      <c r="E43" s="190"/>
      <c r="F43" s="190"/>
      <c r="G43" s="190"/>
      <c r="H43" s="190"/>
      <c r="I43" s="190"/>
      <c r="J43" s="190"/>
      <c r="K43" s="190"/>
      <c r="L43" s="190"/>
      <c r="M43" s="414"/>
      <c r="N43" s="414"/>
    </row>
    <row r="44" spans="1:21" ht="29.1" customHeight="1">
      <c r="A44" s="191">
        <v>38</v>
      </c>
      <c r="B44" s="415"/>
      <c r="C44" s="416"/>
      <c r="D44" s="81"/>
      <c r="E44" s="190"/>
      <c r="F44" s="190"/>
      <c r="G44" s="190"/>
      <c r="H44" s="190"/>
      <c r="I44" s="190"/>
      <c r="J44" s="190"/>
      <c r="K44" s="190"/>
      <c r="L44" s="190"/>
      <c r="M44" s="414"/>
      <c r="N44" s="414"/>
    </row>
    <row r="45" spans="1:21" ht="29.1" customHeight="1">
      <c r="A45" s="191">
        <v>39</v>
      </c>
      <c r="B45" s="415"/>
      <c r="C45" s="416"/>
      <c r="D45" s="81"/>
      <c r="E45" s="190"/>
      <c r="F45" s="190"/>
      <c r="G45" s="190"/>
      <c r="H45" s="190"/>
      <c r="I45" s="190"/>
      <c r="J45" s="190"/>
      <c r="K45" s="190"/>
      <c r="L45" s="190"/>
      <c r="M45" s="414"/>
      <c r="N45" s="414"/>
    </row>
    <row r="46" spans="1:21" ht="29.1" customHeight="1">
      <c r="A46" s="191">
        <v>40</v>
      </c>
      <c r="B46" s="415"/>
      <c r="C46" s="416"/>
      <c r="D46" s="81"/>
      <c r="E46" s="190"/>
      <c r="F46" s="190"/>
      <c r="G46" s="190"/>
      <c r="H46" s="190"/>
      <c r="I46" s="190"/>
      <c r="J46" s="190"/>
      <c r="K46" s="190"/>
      <c r="L46" s="190"/>
      <c r="M46" s="414"/>
      <c r="N46" s="414"/>
    </row>
    <row r="47" spans="1:21" ht="29.1" customHeight="1">
      <c r="A47" s="191">
        <v>41</v>
      </c>
      <c r="B47" s="415"/>
      <c r="C47" s="416"/>
      <c r="D47" s="81"/>
      <c r="E47" s="190"/>
      <c r="F47" s="190"/>
      <c r="G47" s="190"/>
      <c r="H47" s="190"/>
      <c r="I47" s="190"/>
      <c r="J47" s="190"/>
      <c r="K47" s="190"/>
      <c r="L47" s="190"/>
      <c r="M47" s="414"/>
      <c r="N47" s="414"/>
    </row>
    <row r="48" spans="1:21" ht="29.1" customHeight="1">
      <c r="A48" s="191">
        <v>42</v>
      </c>
      <c r="B48" s="415"/>
      <c r="C48" s="416"/>
      <c r="D48" s="81"/>
      <c r="E48" s="190"/>
      <c r="F48" s="190"/>
      <c r="G48" s="190"/>
      <c r="H48" s="190"/>
      <c r="I48" s="190"/>
      <c r="J48" s="190"/>
      <c r="K48" s="190"/>
      <c r="L48" s="190"/>
      <c r="M48" s="414"/>
      <c r="N48" s="414"/>
    </row>
    <row r="49" spans="1:14" ht="29.1" customHeight="1">
      <c r="A49" s="191">
        <v>43</v>
      </c>
      <c r="B49" s="415"/>
      <c r="C49" s="416"/>
      <c r="D49" s="81"/>
      <c r="E49" s="190"/>
      <c r="F49" s="190"/>
      <c r="G49" s="190"/>
      <c r="H49" s="190"/>
      <c r="I49" s="190"/>
      <c r="J49" s="190"/>
      <c r="K49" s="190"/>
      <c r="L49" s="190"/>
      <c r="M49" s="414"/>
      <c r="N49" s="414"/>
    </row>
    <row r="50" spans="1:14" ht="29.1" customHeight="1">
      <c r="A50" s="191">
        <v>44</v>
      </c>
      <c r="B50" s="415"/>
      <c r="C50" s="416"/>
      <c r="D50" s="81"/>
      <c r="E50" s="190"/>
      <c r="F50" s="190"/>
      <c r="G50" s="190"/>
      <c r="H50" s="190"/>
      <c r="I50" s="190"/>
      <c r="J50" s="190"/>
      <c r="K50" s="190"/>
      <c r="L50" s="190"/>
      <c r="M50" s="414"/>
      <c r="N50" s="414"/>
    </row>
    <row r="51" spans="1:14" ht="29.1" customHeight="1">
      <c r="A51" s="191">
        <v>45</v>
      </c>
      <c r="B51" s="415"/>
      <c r="C51" s="416"/>
      <c r="D51" s="81"/>
      <c r="E51" s="190"/>
      <c r="F51" s="190"/>
      <c r="G51" s="190"/>
      <c r="H51" s="190"/>
      <c r="I51" s="190"/>
      <c r="J51" s="190"/>
      <c r="K51" s="190"/>
      <c r="L51" s="190"/>
      <c r="M51" s="414"/>
      <c r="N51" s="414"/>
    </row>
    <row r="52" spans="1:14" ht="29.1" customHeight="1">
      <c r="A52" s="191">
        <v>46</v>
      </c>
      <c r="B52" s="415"/>
      <c r="C52" s="416"/>
      <c r="D52" s="81"/>
      <c r="E52" s="190"/>
      <c r="F52" s="190"/>
      <c r="G52" s="190"/>
      <c r="H52" s="190"/>
      <c r="I52" s="190"/>
      <c r="J52" s="190"/>
      <c r="K52" s="190"/>
      <c r="L52" s="190"/>
      <c r="M52" s="414"/>
      <c r="N52" s="414"/>
    </row>
    <row r="53" spans="1:14" ht="29.1" customHeight="1">
      <c r="A53" s="191">
        <v>47</v>
      </c>
      <c r="B53" s="415"/>
      <c r="C53" s="416"/>
      <c r="D53" s="81"/>
      <c r="E53" s="190"/>
      <c r="F53" s="190"/>
      <c r="G53" s="190"/>
      <c r="H53" s="190"/>
      <c r="I53" s="190"/>
      <c r="J53" s="190"/>
      <c r="K53" s="190"/>
      <c r="L53" s="190"/>
      <c r="M53" s="414"/>
      <c r="N53" s="414"/>
    </row>
    <row r="54" spans="1:14" ht="29.1" customHeight="1">
      <c r="A54" s="191">
        <v>48</v>
      </c>
      <c r="B54" s="415"/>
      <c r="C54" s="416"/>
      <c r="D54" s="81"/>
      <c r="E54" s="190"/>
      <c r="F54" s="190"/>
      <c r="G54" s="190"/>
      <c r="H54" s="190"/>
      <c r="I54" s="190"/>
      <c r="J54" s="190"/>
      <c r="K54" s="190"/>
      <c r="L54" s="190"/>
      <c r="M54" s="414"/>
      <c r="N54" s="414"/>
    </row>
    <row r="55" spans="1:14" ht="29.1" customHeight="1">
      <c r="A55" s="191">
        <v>49</v>
      </c>
      <c r="B55" s="415"/>
      <c r="C55" s="416"/>
      <c r="D55" s="81"/>
      <c r="E55" s="190"/>
      <c r="F55" s="190"/>
      <c r="G55" s="190"/>
      <c r="H55" s="190"/>
      <c r="I55" s="190"/>
      <c r="J55" s="190"/>
      <c r="K55" s="190"/>
      <c r="L55" s="190"/>
      <c r="M55" s="414"/>
      <c r="N55" s="414"/>
    </row>
    <row r="56" spans="1:14" ht="29.1" customHeight="1">
      <c r="A56" s="191">
        <v>50</v>
      </c>
      <c r="B56" s="415"/>
      <c r="C56" s="416"/>
      <c r="D56" s="81"/>
      <c r="E56" s="190"/>
      <c r="F56" s="190"/>
      <c r="G56" s="190"/>
      <c r="H56" s="190"/>
      <c r="I56" s="190"/>
      <c r="J56" s="190"/>
      <c r="K56" s="190"/>
      <c r="L56" s="190"/>
      <c r="M56" s="414"/>
      <c r="N56" s="414"/>
    </row>
  </sheetData>
  <sheetProtection sheet="1" objects="1" scenarios="1"/>
  <mergeCells count="108">
    <mergeCell ref="S5:Z5"/>
    <mergeCell ref="B6:C6"/>
    <mergeCell ref="M6:N6"/>
    <mergeCell ref="B7:C7"/>
    <mergeCell ref="M7:N7"/>
    <mergeCell ref="B8:C8"/>
    <mergeCell ref="M8:N8"/>
    <mergeCell ref="A2:C4"/>
    <mergeCell ref="D2:E2"/>
    <mergeCell ref="G2:N2"/>
    <mergeCell ref="D3:E4"/>
    <mergeCell ref="F3:F4"/>
    <mergeCell ref="B12:C12"/>
    <mergeCell ref="M12:N12"/>
    <mergeCell ref="B13:C13"/>
    <mergeCell ref="M13:N13"/>
    <mergeCell ref="B14:C14"/>
    <mergeCell ref="M14:N14"/>
    <mergeCell ref="B9:C9"/>
    <mergeCell ref="M9:N9"/>
    <mergeCell ref="B10:C10"/>
    <mergeCell ref="M10:N10"/>
    <mergeCell ref="B11:C11"/>
    <mergeCell ref="M11:N11"/>
    <mergeCell ref="B18:C18"/>
    <mergeCell ref="M18:N18"/>
    <mergeCell ref="B19:C19"/>
    <mergeCell ref="M19:N19"/>
    <mergeCell ref="B20:C20"/>
    <mergeCell ref="M20:N20"/>
    <mergeCell ref="B15:C15"/>
    <mergeCell ref="M15:N15"/>
    <mergeCell ref="B16:C16"/>
    <mergeCell ref="M16:N16"/>
    <mergeCell ref="B17:C17"/>
    <mergeCell ref="M17:N17"/>
    <mergeCell ref="B24:C24"/>
    <mergeCell ref="M24:N24"/>
    <mergeCell ref="B25:C25"/>
    <mergeCell ref="M25:N25"/>
    <mergeCell ref="B26:C26"/>
    <mergeCell ref="M26:N26"/>
    <mergeCell ref="B21:C21"/>
    <mergeCell ref="M21:N21"/>
    <mergeCell ref="B22:C22"/>
    <mergeCell ref="M22:N22"/>
    <mergeCell ref="B23:C23"/>
    <mergeCell ref="M23:N23"/>
    <mergeCell ref="B30:C30"/>
    <mergeCell ref="M30:N30"/>
    <mergeCell ref="B31:C31"/>
    <mergeCell ref="M31:N31"/>
    <mergeCell ref="B32:C32"/>
    <mergeCell ref="M32:N32"/>
    <mergeCell ref="B27:C27"/>
    <mergeCell ref="M27:N27"/>
    <mergeCell ref="B28:C28"/>
    <mergeCell ref="M28:N28"/>
    <mergeCell ref="B29:C29"/>
    <mergeCell ref="M29:N29"/>
    <mergeCell ref="B36:C36"/>
    <mergeCell ref="M36:N36"/>
    <mergeCell ref="B37:C37"/>
    <mergeCell ref="M37:N37"/>
    <mergeCell ref="B38:C38"/>
    <mergeCell ref="M38:N38"/>
    <mergeCell ref="B33:C33"/>
    <mergeCell ref="M33:N33"/>
    <mergeCell ref="B34:C34"/>
    <mergeCell ref="M34:N34"/>
    <mergeCell ref="B35:C35"/>
    <mergeCell ref="M35:N35"/>
    <mergeCell ref="B42:C42"/>
    <mergeCell ref="M42:N42"/>
    <mergeCell ref="B43:C43"/>
    <mergeCell ref="M43:N43"/>
    <mergeCell ref="B44:C44"/>
    <mergeCell ref="M44:N44"/>
    <mergeCell ref="B39:C39"/>
    <mergeCell ref="M39:N39"/>
    <mergeCell ref="B40:C40"/>
    <mergeCell ref="M40:N40"/>
    <mergeCell ref="B41:C41"/>
    <mergeCell ref="M41:N41"/>
    <mergeCell ref="B48:C48"/>
    <mergeCell ref="M48:N48"/>
    <mergeCell ref="B49:C49"/>
    <mergeCell ref="M49:N49"/>
    <mergeCell ref="B50:C50"/>
    <mergeCell ref="M50:N50"/>
    <mergeCell ref="B45:C45"/>
    <mergeCell ref="M45:N45"/>
    <mergeCell ref="B46:C46"/>
    <mergeCell ref="M46:N46"/>
    <mergeCell ref="B47:C47"/>
    <mergeCell ref="M47:N47"/>
    <mergeCell ref="B54:C54"/>
    <mergeCell ref="M54:N54"/>
    <mergeCell ref="B55:C55"/>
    <mergeCell ref="M55:N55"/>
    <mergeCell ref="B56:C56"/>
    <mergeCell ref="M56:N56"/>
    <mergeCell ref="B51:C51"/>
    <mergeCell ref="M51:N51"/>
    <mergeCell ref="B52:C52"/>
    <mergeCell ref="M52:N52"/>
    <mergeCell ref="B53:C53"/>
    <mergeCell ref="M53:N53"/>
  </mergeCells>
  <phoneticPr fontId="1"/>
  <conditionalFormatting sqref="G2">
    <cfRule type="containsBlanks" dxfId="5" priority="2">
      <formula>LEN(TRIM(G2))=0</formula>
    </cfRule>
  </conditionalFormatting>
  <conditionalFormatting sqref="H3 J3:J4 L3:L4">
    <cfRule type="containsBlanks" dxfId="4" priority="1">
      <formula>LEN(TRIM(H3))=0</formula>
    </cfRule>
  </conditionalFormatting>
  <dataValidations count="2">
    <dataValidation type="list" allowBlank="1" showInputMessage="1" showErrorMessage="1" sqref="E7:E56" xr:uid="{27CA2205-CE25-4904-8F6B-A814B314C74A}">
      <formula1>$Q$3:$Q$9</formula1>
    </dataValidation>
    <dataValidation type="list" allowBlank="1" showInputMessage="1" showErrorMessage="1" sqref="F7:L56" xr:uid="{3D3C8FA4-DA4C-4170-A835-DDD765C3FD89}">
      <formula1>"〇"</formula1>
    </dataValidation>
  </dataValidations>
  <pageMargins left="0.7" right="0.7" top="0.75" bottom="0.75" header="0.3" footer="0.3"/>
  <pageSetup paperSize="9" scale="4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D9B235-8CA1-4979-9FDF-B04BF0DDEE2D}">
  <sheetPr>
    <tabColor theme="9"/>
  </sheetPr>
  <dimension ref="A1:P40"/>
  <sheetViews>
    <sheetView view="pageBreakPreview" zoomScale="91" zoomScaleNormal="100" zoomScaleSheetLayoutView="100" workbookViewId="0">
      <pane ySplit="5" topLeftCell="A6" activePane="bottomLeft" state="frozen"/>
      <selection pane="bottomLeft" activeCell="B39" sqref="B39"/>
    </sheetView>
  </sheetViews>
  <sheetFormatPr defaultRowHeight="18.75"/>
  <cols>
    <col min="1" max="1" width="6.875" customWidth="1"/>
    <col min="2" max="5" width="8.625" customWidth="1"/>
    <col min="6" max="12" width="9.75" customWidth="1"/>
    <col min="13" max="14" width="8.625" customWidth="1"/>
    <col min="15" max="15" width="5" customWidth="1"/>
    <col min="16" max="16" width="9" customWidth="1"/>
  </cols>
  <sheetData>
    <row r="1" spans="1:16" ht="34.5" customHeight="1">
      <c r="A1" s="467" t="s">
        <v>227</v>
      </c>
      <c r="B1" s="468"/>
      <c r="C1" s="469"/>
      <c r="D1" s="434" t="s">
        <v>0</v>
      </c>
      <c r="E1" s="442"/>
      <c r="F1" s="192" t="s">
        <v>2</v>
      </c>
      <c r="G1" s="476"/>
      <c r="H1" s="477"/>
      <c r="I1" s="477"/>
      <c r="J1" s="477"/>
      <c r="K1" s="477"/>
      <c r="L1" s="477"/>
      <c r="M1" s="477"/>
      <c r="N1" s="478"/>
    </row>
    <row r="2" spans="1:16" ht="24.95" customHeight="1">
      <c r="A2" s="470"/>
      <c r="B2" s="471"/>
      <c r="C2" s="472"/>
      <c r="D2" s="444" t="s">
        <v>12</v>
      </c>
      <c r="E2" s="445"/>
      <c r="F2" s="429" t="s">
        <v>3</v>
      </c>
      <c r="G2" s="8" t="s">
        <v>1</v>
      </c>
      <c r="H2" s="79"/>
      <c r="I2" s="2" t="s">
        <v>7</v>
      </c>
      <c r="J2" s="79"/>
      <c r="K2" s="11" t="s">
        <v>4</v>
      </c>
      <c r="L2" s="80"/>
      <c r="M2" s="11" t="s">
        <v>5</v>
      </c>
      <c r="N2" s="12" t="str">
        <f>IF(OR(H2=0,J2=0,L2=0),"",DATE(H2+2018,J2,L2))</f>
        <v/>
      </c>
      <c r="O2" t="s">
        <v>20</v>
      </c>
      <c r="P2" t="s">
        <v>17</v>
      </c>
    </row>
    <row r="3" spans="1:16" ht="25.5" customHeight="1">
      <c r="A3" s="473"/>
      <c r="B3" s="474"/>
      <c r="C3" s="475"/>
      <c r="D3" s="446"/>
      <c r="E3" s="447"/>
      <c r="F3" s="429"/>
      <c r="G3" s="13"/>
      <c r="H3" s="14"/>
      <c r="I3" s="14" t="s">
        <v>6</v>
      </c>
      <c r="J3" s="77"/>
      <c r="K3" s="14" t="s">
        <v>4</v>
      </c>
      <c r="L3" s="77"/>
      <c r="M3" s="14" t="s">
        <v>5</v>
      </c>
      <c r="N3" s="15" t="str">
        <f>IF(OR(H2=0,J3=0,L3=0),"",DATE(H2+2018,J3,L3))</f>
        <v/>
      </c>
      <c r="P3" t="s">
        <v>16</v>
      </c>
    </row>
    <row r="4" spans="1:16">
      <c r="A4" s="1"/>
      <c r="B4" s="1"/>
      <c r="C4" s="1"/>
      <c r="D4" s="1"/>
      <c r="E4" s="1"/>
      <c r="F4" s="1"/>
      <c r="G4" s="3"/>
      <c r="H4" s="3"/>
      <c r="I4" s="3"/>
      <c r="J4" s="3"/>
      <c r="K4" s="3"/>
      <c r="L4" s="3"/>
      <c r="M4" s="4"/>
      <c r="N4" s="3"/>
    </row>
    <row r="5" spans="1:16">
      <c r="A5" s="191" t="s">
        <v>8</v>
      </c>
      <c r="B5" s="417" t="s">
        <v>9</v>
      </c>
      <c r="C5" s="418"/>
      <c r="D5" s="191" t="s">
        <v>14</v>
      </c>
      <c r="E5" s="191" t="s">
        <v>15</v>
      </c>
      <c r="F5" s="16" t="str">
        <f>IF(COLUMN(G5)-COLUMN($G$5)+DATE($H$2+2018,$J$2,$L$2)&lt;=DATE($H$2+2018,$J$3,$L$3-1), COLUMN(G5)-COLUMN($G$5)+DATE($H$2+2018,$J$2,$L$2), "")</f>
        <v/>
      </c>
      <c r="G5" s="16" t="str">
        <f t="shared" ref="G5:K5" si="0">IF(COLUMN(H5)-COLUMN($G$5)+DATE($H$2+2018,$J$2,$L$2)&lt;=DATE($H$2+2018,$J$3,$L$3-1), COLUMN(H5)-COLUMN($G$5)+DATE($H$2+2018,$J$2,$L$2), "")</f>
        <v/>
      </c>
      <c r="H5" s="16" t="str">
        <f t="shared" si="0"/>
        <v/>
      </c>
      <c r="I5" s="16" t="str">
        <f t="shared" si="0"/>
        <v/>
      </c>
      <c r="J5" s="16" t="str">
        <f t="shared" si="0"/>
        <v/>
      </c>
      <c r="K5" s="16" t="str">
        <f t="shared" si="0"/>
        <v/>
      </c>
      <c r="L5" s="16" t="str">
        <f>IF(COLUMN(M5)-COLUMN($G$5)+DATE($H$2+2018,$J$2,$L$2)&lt;=DATE($H$2+2018,$J$3,$L$3), COLUMN(M5)-COLUMN($G$5)+DATE($H$2+2018,$J$2,$L$2), "")</f>
        <v/>
      </c>
      <c r="M5" s="419" t="s">
        <v>11</v>
      </c>
      <c r="N5" s="419"/>
    </row>
    <row r="6" spans="1:16" ht="29.1" customHeight="1">
      <c r="A6" s="191">
        <v>1</v>
      </c>
      <c r="B6" s="415"/>
      <c r="C6" s="416"/>
      <c r="D6" s="81"/>
      <c r="E6" s="190"/>
      <c r="F6" s="190"/>
      <c r="G6" s="190"/>
      <c r="H6" s="190"/>
      <c r="I6" s="190"/>
      <c r="J6" s="190"/>
      <c r="K6" s="190"/>
      <c r="L6" s="190"/>
      <c r="M6" s="414"/>
      <c r="N6" s="414"/>
    </row>
    <row r="7" spans="1:16" ht="29.1" customHeight="1">
      <c r="A7" s="191">
        <v>2</v>
      </c>
      <c r="B7" s="415"/>
      <c r="C7" s="416"/>
      <c r="D7" s="81"/>
      <c r="E7" s="190"/>
      <c r="F7" s="190"/>
      <c r="G7" s="190"/>
      <c r="H7" s="190"/>
      <c r="I7" s="190"/>
      <c r="J7" s="190"/>
      <c r="K7" s="190"/>
      <c r="L7" s="190"/>
      <c r="M7" s="414"/>
      <c r="N7" s="414"/>
    </row>
    <row r="8" spans="1:16" ht="29.1" customHeight="1">
      <c r="A8" s="191">
        <v>3</v>
      </c>
      <c r="B8" s="415"/>
      <c r="C8" s="416"/>
      <c r="D8" s="81"/>
      <c r="E8" s="190"/>
      <c r="F8" s="190"/>
      <c r="G8" s="190"/>
      <c r="H8" s="190"/>
      <c r="I8" s="190"/>
      <c r="J8" s="190"/>
      <c r="K8" s="190"/>
      <c r="L8" s="190"/>
      <c r="M8" s="414"/>
      <c r="N8" s="414"/>
    </row>
    <row r="9" spans="1:16" ht="29.1" customHeight="1">
      <c r="A9" s="191">
        <v>4</v>
      </c>
      <c r="B9" s="415"/>
      <c r="C9" s="416"/>
      <c r="D9" s="81"/>
      <c r="E9" s="190"/>
      <c r="F9" s="190"/>
      <c r="G9" s="190"/>
      <c r="H9" s="190"/>
      <c r="I9" s="190"/>
      <c r="J9" s="190"/>
      <c r="K9" s="190"/>
      <c r="L9" s="190"/>
      <c r="M9" s="414"/>
      <c r="N9" s="414"/>
    </row>
    <row r="10" spans="1:16" ht="29.1" customHeight="1">
      <c r="A10" s="191">
        <v>5</v>
      </c>
      <c r="B10" s="415"/>
      <c r="C10" s="416"/>
      <c r="D10" s="81"/>
      <c r="E10" s="190"/>
      <c r="F10" s="190"/>
      <c r="G10" s="190"/>
      <c r="H10" s="190"/>
      <c r="I10" s="190"/>
      <c r="J10" s="190"/>
      <c r="K10" s="190"/>
      <c r="L10" s="190"/>
      <c r="M10" s="414"/>
      <c r="N10" s="414"/>
    </row>
    <row r="11" spans="1:16" ht="29.1" customHeight="1">
      <c r="A11" s="191">
        <v>6</v>
      </c>
      <c r="B11" s="415"/>
      <c r="C11" s="416"/>
      <c r="D11" s="81"/>
      <c r="E11" s="190"/>
      <c r="F11" s="190"/>
      <c r="G11" s="190"/>
      <c r="H11" s="190"/>
      <c r="I11" s="190"/>
      <c r="J11" s="190"/>
      <c r="K11" s="190"/>
      <c r="L11" s="190"/>
      <c r="M11" s="414"/>
      <c r="N11" s="414"/>
    </row>
    <row r="12" spans="1:16" ht="29.1" customHeight="1">
      <c r="A12" s="191">
        <v>7</v>
      </c>
      <c r="B12" s="415"/>
      <c r="C12" s="416"/>
      <c r="D12" s="81"/>
      <c r="E12" s="190"/>
      <c r="F12" s="190"/>
      <c r="G12" s="190"/>
      <c r="H12" s="190"/>
      <c r="I12" s="190"/>
      <c r="J12" s="190"/>
      <c r="K12" s="190"/>
      <c r="L12" s="190"/>
      <c r="M12" s="414"/>
      <c r="N12" s="414"/>
    </row>
    <row r="13" spans="1:16" ht="29.1" customHeight="1">
      <c r="A13" s="191">
        <v>8</v>
      </c>
      <c r="B13" s="415"/>
      <c r="C13" s="416"/>
      <c r="D13" s="81"/>
      <c r="E13" s="190"/>
      <c r="F13" s="190"/>
      <c r="G13" s="190"/>
      <c r="H13" s="190"/>
      <c r="I13" s="190"/>
      <c r="J13" s="190"/>
      <c r="K13" s="190"/>
      <c r="L13" s="190"/>
      <c r="M13" s="414"/>
      <c r="N13" s="414"/>
    </row>
    <row r="14" spans="1:16" ht="29.1" customHeight="1">
      <c r="A14" s="191">
        <v>9</v>
      </c>
      <c r="B14" s="415"/>
      <c r="C14" s="416"/>
      <c r="D14" s="81"/>
      <c r="E14" s="190"/>
      <c r="F14" s="190"/>
      <c r="G14" s="190"/>
      <c r="H14" s="190"/>
      <c r="I14" s="190"/>
      <c r="J14" s="190"/>
      <c r="K14" s="190"/>
      <c r="L14" s="190"/>
      <c r="M14" s="414"/>
      <c r="N14" s="414"/>
    </row>
    <row r="15" spans="1:16" ht="29.1" customHeight="1">
      <c r="A15" s="191">
        <v>10</v>
      </c>
      <c r="B15" s="415"/>
      <c r="C15" s="416"/>
      <c r="D15" s="81"/>
      <c r="E15" s="190"/>
      <c r="F15" s="190"/>
      <c r="G15" s="190"/>
      <c r="H15" s="190"/>
      <c r="I15" s="190"/>
      <c r="J15" s="190"/>
      <c r="K15" s="190"/>
      <c r="L15" s="190"/>
      <c r="M15" s="414"/>
      <c r="N15" s="414"/>
    </row>
    <row r="16" spans="1:16" ht="29.1" customHeight="1">
      <c r="A16" s="191">
        <v>11</v>
      </c>
      <c r="B16" s="415"/>
      <c r="C16" s="416"/>
      <c r="D16" s="81"/>
      <c r="E16" s="190"/>
      <c r="F16" s="190"/>
      <c r="G16" s="190"/>
      <c r="H16" s="190"/>
      <c r="I16" s="190"/>
      <c r="J16" s="190"/>
      <c r="K16" s="190"/>
      <c r="L16" s="190"/>
      <c r="M16" s="414"/>
      <c r="N16" s="414"/>
    </row>
    <row r="17" spans="1:14" ht="29.1" customHeight="1">
      <c r="A17" s="191">
        <v>12</v>
      </c>
      <c r="B17" s="415"/>
      <c r="C17" s="416"/>
      <c r="D17" s="81"/>
      <c r="E17" s="190"/>
      <c r="F17" s="190"/>
      <c r="G17" s="190"/>
      <c r="H17" s="190"/>
      <c r="I17" s="190"/>
      <c r="J17" s="190"/>
      <c r="K17" s="190"/>
      <c r="L17" s="190"/>
      <c r="M17" s="414"/>
      <c r="N17" s="414"/>
    </row>
    <row r="18" spans="1:14" ht="29.1" customHeight="1">
      <c r="A18" s="191">
        <v>13</v>
      </c>
      <c r="B18" s="415"/>
      <c r="C18" s="416"/>
      <c r="D18" s="81"/>
      <c r="E18" s="190"/>
      <c r="F18" s="190"/>
      <c r="G18" s="190"/>
      <c r="H18" s="190"/>
      <c r="I18" s="190"/>
      <c r="J18" s="190"/>
      <c r="K18" s="190"/>
      <c r="L18" s="190"/>
      <c r="M18" s="414"/>
      <c r="N18" s="414"/>
    </row>
    <row r="19" spans="1:14" ht="29.1" customHeight="1">
      <c r="A19" s="191">
        <v>14</v>
      </c>
      <c r="B19" s="415"/>
      <c r="C19" s="416"/>
      <c r="D19" s="81"/>
      <c r="E19" s="190"/>
      <c r="F19" s="190"/>
      <c r="G19" s="190"/>
      <c r="H19" s="190"/>
      <c r="I19" s="190"/>
      <c r="J19" s="190"/>
      <c r="K19" s="190"/>
      <c r="L19" s="190"/>
      <c r="M19" s="414"/>
      <c r="N19" s="414"/>
    </row>
    <row r="20" spans="1:14" ht="29.1" customHeight="1">
      <c r="A20" s="191">
        <v>15</v>
      </c>
      <c r="B20" s="415"/>
      <c r="C20" s="416"/>
      <c r="D20" s="81"/>
      <c r="E20" s="190"/>
      <c r="F20" s="190"/>
      <c r="G20" s="190"/>
      <c r="H20" s="190"/>
      <c r="I20" s="190"/>
      <c r="J20" s="190"/>
      <c r="K20" s="190"/>
      <c r="L20" s="190"/>
      <c r="M20" s="414"/>
      <c r="N20" s="414"/>
    </row>
    <row r="21" spans="1:14" ht="29.1" customHeight="1">
      <c r="A21" s="191">
        <v>16</v>
      </c>
      <c r="B21" s="415"/>
      <c r="C21" s="416"/>
      <c r="D21" s="81"/>
      <c r="E21" s="190"/>
      <c r="F21" s="190"/>
      <c r="G21" s="190"/>
      <c r="H21" s="190"/>
      <c r="I21" s="190"/>
      <c r="J21" s="190"/>
      <c r="K21" s="190"/>
      <c r="L21" s="190"/>
      <c r="M21" s="414"/>
      <c r="N21" s="414"/>
    </row>
    <row r="22" spans="1:14" ht="29.1" customHeight="1">
      <c r="A22" s="191">
        <v>17</v>
      </c>
      <c r="B22" s="415"/>
      <c r="C22" s="416"/>
      <c r="D22" s="81"/>
      <c r="E22" s="190"/>
      <c r="F22" s="190"/>
      <c r="G22" s="190"/>
      <c r="H22" s="190"/>
      <c r="I22" s="190"/>
      <c r="J22" s="190"/>
      <c r="K22" s="190"/>
      <c r="L22" s="190"/>
      <c r="M22" s="414"/>
      <c r="N22" s="414"/>
    </row>
    <row r="23" spans="1:14" ht="29.1" customHeight="1">
      <c r="A23" s="191">
        <v>18</v>
      </c>
      <c r="B23" s="415"/>
      <c r="C23" s="416"/>
      <c r="D23" s="81"/>
      <c r="E23" s="190"/>
      <c r="F23" s="190"/>
      <c r="G23" s="190"/>
      <c r="H23" s="190"/>
      <c r="I23" s="190"/>
      <c r="J23" s="190"/>
      <c r="K23" s="190"/>
      <c r="L23" s="190"/>
      <c r="M23" s="414"/>
      <c r="N23" s="414"/>
    </row>
    <row r="24" spans="1:14" ht="29.1" customHeight="1">
      <c r="A24" s="191">
        <v>19</v>
      </c>
      <c r="B24" s="415"/>
      <c r="C24" s="416"/>
      <c r="D24" s="81"/>
      <c r="E24" s="190"/>
      <c r="F24" s="190"/>
      <c r="G24" s="190"/>
      <c r="H24" s="190"/>
      <c r="I24" s="190"/>
      <c r="J24" s="190"/>
      <c r="K24" s="190"/>
      <c r="L24" s="190"/>
      <c r="M24" s="414"/>
      <c r="N24" s="414"/>
    </row>
    <row r="25" spans="1:14" ht="29.1" customHeight="1">
      <c r="A25" s="191">
        <v>20</v>
      </c>
      <c r="B25" s="415"/>
      <c r="C25" s="416"/>
      <c r="D25" s="81"/>
      <c r="E25" s="190"/>
      <c r="F25" s="190"/>
      <c r="G25" s="190"/>
      <c r="H25" s="190"/>
      <c r="I25" s="190"/>
      <c r="J25" s="190"/>
      <c r="K25" s="190"/>
      <c r="L25" s="190"/>
      <c r="M25" s="414"/>
      <c r="N25" s="414"/>
    </row>
    <row r="26" spans="1:14" ht="29.1" customHeight="1">
      <c r="A26" s="191">
        <v>21</v>
      </c>
      <c r="B26" s="415"/>
      <c r="C26" s="416"/>
      <c r="D26" s="81"/>
      <c r="E26" s="190"/>
      <c r="F26" s="190"/>
      <c r="G26" s="190"/>
      <c r="H26" s="190"/>
      <c r="I26" s="190"/>
      <c r="J26" s="190"/>
      <c r="K26" s="190"/>
      <c r="L26" s="190"/>
      <c r="M26" s="414"/>
      <c r="N26" s="414"/>
    </row>
    <row r="27" spans="1:14" ht="29.1" customHeight="1">
      <c r="A27" s="191">
        <v>22</v>
      </c>
      <c r="B27" s="415"/>
      <c r="C27" s="416"/>
      <c r="D27" s="81"/>
      <c r="E27" s="190"/>
      <c r="F27" s="190"/>
      <c r="G27" s="190"/>
      <c r="H27" s="190"/>
      <c r="I27" s="190"/>
      <c r="J27" s="190"/>
      <c r="K27" s="190"/>
      <c r="L27" s="190"/>
      <c r="M27" s="414"/>
      <c r="N27" s="414"/>
    </row>
    <row r="28" spans="1:14" ht="29.1" customHeight="1">
      <c r="A28" s="191">
        <v>23</v>
      </c>
      <c r="B28" s="415"/>
      <c r="C28" s="416"/>
      <c r="D28" s="81"/>
      <c r="E28" s="190"/>
      <c r="F28" s="190"/>
      <c r="G28" s="190"/>
      <c r="H28" s="190"/>
      <c r="I28" s="190"/>
      <c r="J28" s="190"/>
      <c r="K28" s="190"/>
      <c r="L28" s="190"/>
      <c r="M28" s="414"/>
      <c r="N28" s="414"/>
    </row>
    <row r="29" spans="1:14" ht="29.1" customHeight="1">
      <c r="A29" s="191">
        <v>24</v>
      </c>
      <c r="B29" s="415"/>
      <c r="C29" s="416"/>
      <c r="D29" s="81"/>
      <c r="E29" s="190"/>
      <c r="F29" s="190"/>
      <c r="G29" s="190"/>
      <c r="H29" s="190"/>
      <c r="I29" s="190"/>
      <c r="J29" s="190"/>
      <c r="K29" s="190"/>
      <c r="L29" s="190"/>
      <c r="M29" s="414"/>
      <c r="N29" s="414"/>
    </row>
    <row r="30" spans="1:14" ht="29.1" customHeight="1">
      <c r="A30" s="191">
        <v>25</v>
      </c>
      <c r="B30" s="415"/>
      <c r="C30" s="416"/>
      <c r="D30" s="81"/>
      <c r="E30" s="190"/>
      <c r="F30" s="190"/>
      <c r="G30" s="190"/>
      <c r="H30" s="190"/>
      <c r="I30" s="190"/>
      <c r="J30" s="190"/>
      <c r="K30" s="190"/>
      <c r="L30" s="190"/>
      <c r="M30" s="414"/>
      <c r="N30" s="414"/>
    </row>
    <row r="31" spans="1:14" ht="29.1" customHeight="1">
      <c r="A31" s="191">
        <v>26</v>
      </c>
      <c r="B31" s="415"/>
      <c r="C31" s="416"/>
      <c r="D31" s="81"/>
      <c r="E31" s="190"/>
      <c r="F31" s="190"/>
      <c r="G31" s="190"/>
      <c r="H31" s="190"/>
      <c r="I31" s="190"/>
      <c r="J31" s="190"/>
      <c r="K31" s="190"/>
      <c r="L31" s="190"/>
      <c r="M31" s="414"/>
      <c r="N31" s="414"/>
    </row>
    <row r="32" spans="1:14" ht="29.1" customHeight="1">
      <c r="A32" s="191">
        <v>27</v>
      </c>
      <c r="B32" s="415"/>
      <c r="C32" s="416"/>
      <c r="D32" s="81"/>
      <c r="E32" s="190"/>
      <c r="F32" s="190"/>
      <c r="G32" s="190"/>
      <c r="H32" s="190"/>
      <c r="I32" s="190"/>
      <c r="J32" s="190"/>
      <c r="K32" s="190"/>
      <c r="L32" s="190"/>
      <c r="M32" s="414"/>
      <c r="N32" s="414"/>
    </row>
    <row r="33" spans="1:14" ht="29.1" customHeight="1">
      <c r="A33" s="191">
        <v>28</v>
      </c>
      <c r="B33" s="415"/>
      <c r="C33" s="416"/>
      <c r="D33" s="81"/>
      <c r="E33" s="190"/>
      <c r="F33" s="190"/>
      <c r="G33" s="190"/>
      <c r="H33" s="190"/>
      <c r="I33" s="190"/>
      <c r="J33" s="190"/>
      <c r="K33" s="190"/>
      <c r="L33" s="190"/>
      <c r="M33" s="414"/>
      <c r="N33" s="414"/>
    </row>
    <row r="34" spans="1:14" ht="29.1" customHeight="1">
      <c r="A34" s="191">
        <v>29</v>
      </c>
      <c r="B34" s="415"/>
      <c r="C34" s="416"/>
      <c r="D34" s="81"/>
      <c r="E34" s="190"/>
      <c r="F34" s="190"/>
      <c r="G34" s="190"/>
      <c r="H34" s="190"/>
      <c r="I34" s="190"/>
      <c r="J34" s="190"/>
      <c r="K34" s="190"/>
      <c r="L34" s="190"/>
      <c r="M34" s="414"/>
      <c r="N34" s="414"/>
    </row>
    <row r="35" spans="1:14" ht="29.1" customHeight="1">
      <c r="A35" s="191">
        <v>30</v>
      </c>
      <c r="B35" s="415"/>
      <c r="C35" s="416"/>
      <c r="D35" s="81"/>
      <c r="E35" s="190"/>
      <c r="F35" s="190"/>
      <c r="G35" s="190"/>
      <c r="H35" s="190"/>
      <c r="I35" s="190"/>
      <c r="J35" s="190"/>
      <c r="K35" s="190"/>
      <c r="L35" s="190"/>
      <c r="M35" s="414"/>
      <c r="N35" s="414"/>
    </row>
    <row r="37" spans="1:14" ht="18" customHeight="1">
      <c r="A37" s="419" t="s">
        <v>228</v>
      </c>
      <c r="B37" s="419"/>
      <c r="C37" s="419"/>
      <c r="D37" s="419"/>
      <c r="E37" s="419"/>
      <c r="F37" s="419"/>
      <c r="G37" s="419"/>
      <c r="H37" s="419"/>
    </row>
    <row r="38" spans="1:14" ht="18" customHeight="1">
      <c r="A38" s="196"/>
      <c r="B38" s="16" t="str">
        <f t="shared" ref="B38:H38" si="1">F5</f>
        <v/>
      </c>
      <c r="C38" s="16" t="str">
        <f t="shared" si="1"/>
        <v/>
      </c>
      <c r="D38" s="16" t="str">
        <f t="shared" si="1"/>
        <v/>
      </c>
      <c r="E38" s="16" t="str">
        <f t="shared" si="1"/>
        <v/>
      </c>
      <c r="F38" s="16" t="str">
        <f t="shared" si="1"/>
        <v/>
      </c>
      <c r="G38" s="16" t="str">
        <f t="shared" si="1"/>
        <v/>
      </c>
      <c r="H38" s="16" t="str">
        <f t="shared" si="1"/>
        <v/>
      </c>
    </row>
    <row r="39" spans="1:14" ht="18" customHeight="1">
      <c r="A39" s="197" t="s">
        <v>17</v>
      </c>
      <c r="B39" s="191">
        <f>COUNTIFS(F6:F35, "〇", E6:E35, "大人")</f>
        <v>0</v>
      </c>
      <c r="C39" s="191">
        <f>COUNTIFS(G6:G35, "〇", E6:E35, "大人")</f>
        <v>0</v>
      </c>
      <c r="D39" s="191">
        <f>COUNTIFS(H6:H35, "〇", E6:E35, "大人")</f>
        <v>0</v>
      </c>
      <c r="E39" s="191">
        <f>COUNTIFS(I6:I35, "〇", E6:E35, "大人")</f>
        <v>0</v>
      </c>
      <c r="F39" s="191">
        <f>COUNTIFS(J6:J35, "〇", E6:E35, "大人")</f>
        <v>0</v>
      </c>
      <c r="G39" s="191">
        <f>COUNTIFS(K6:K35, "〇", E6:E35, "大人")</f>
        <v>0</v>
      </c>
      <c r="H39" s="191">
        <f>COUNTIFS(L6:L35, "〇", E6:E35, "大人")</f>
        <v>0</v>
      </c>
    </row>
    <row r="40" spans="1:14" ht="18" customHeight="1">
      <c r="A40" s="198" t="s">
        <v>16</v>
      </c>
      <c r="B40" s="191">
        <f>COUNTIFS(F6:F35, "〇", E6:E35, "学生")</f>
        <v>0</v>
      </c>
      <c r="C40" s="191">
        <f>COUNTIFS(G6:G35, "〇", E6:E35, "学生")</f>
        <v>0</v>
      </c>
      <c r="D40" s="191">
        <f>COUNTIFS(H6:H35, "〇", E6:E35, "学生")</f>
        <v>0</v>
      </c>
      <c r="E40" s="191">
        <f>COUNTIFS(I6:I35, "〇", E6:E35, "学生")</f>
        <v>0</v>
      </c>
      <c r="F40" s="191">
        <f>COUNTIFS(J6:J35, "〇", E6:E35, "学生")</f>
        <v>0</v>
      </c>
      <c r="G40" s="191">
        <f>COUNTIFS(K6:K35, "〇", E6:E35, "学生")</f>
        <v>0</v>
      </c>
      <c r="H40" s="191">
        <f>COUNTIFS(L6:L35, "〇", E6:E35, "学生")</f>
        <v>0</v>
      </c>
    </row>
  </sheetData>
  <sheetProtection sheet="1" objects="1" scenarios="1"/>
  <mergeCells count="68">
    <mergeCell ref="B5:C5"/>
    <mergeCell ref="M5:N5"/>
    <mergeCell ref="A1:C3"/>
    <mergeCell ref="D1:E1"/>
    <mergeCell ref="G1:N1"/>
    <mergeCell ref="D2:E3"/>
    <mergeCell ref="F2:F3"/>
    <mergeCell ref="B6:C6"/>
    <mergeCell ref="M6:N6"/>
    <mergeCell ref="B7:C7"/>
    <mergeCell ref="M7:N7"/>
    <mergeCell ref="B8:C8"/>
    <mergeCell ref="M8:N8"/>
    <mergeCell ref="B9:C9"/>
    <mergeCell ref="M9:N9"/>
    <mergeCell ref="B10:C10"/>
    <mergeCell ref="M10:N10"/>
    <mergeCell ref="B11:C11"/>
    <mergeCell ref="M11:N11"/>
    <mergeCell ref="B12:C12"/>
    <mergeCell ref="M12:N12"/>
    <mergeCell ref="B13:C13"/>
    <mergeCell ref="M13:N13"/>
    <mergeCell ref="B14:C14"/>
    <mergeCell ref="M14:N14"/>
    <mergeCell ref="B15:C15"/>
    <mergeCell ref="M15:N15"/>
    <mergeCell ref="B16:C16"/>
    <mergeCell ref="M16:N16"/>
    <mergeCell ref="B17:C17"/>
    <mergeCell ref="M17:N17"/>
    <mergeCell ref="B18:C18"/>
    <mergeCell ref="M18:N18"/>
    <mergeCell ref="B19:C19"/>
    <mergeCell ref="M19:N19"/>
    <mergeCell ref="B20:C20"/>
    <mergeCell ref="M20:N20"/>
    <mergeCell ref="B21:C21"/>
    <mergeCell ref="M21:N21"/>
    <mergeCell ref="B22:C22"/>
    <mergeCell ref="M22:N22"/>
    <mergeCell ref="B23:C23"/>
    <mergeCell ref="M23:N23"/>
    <mergeCell ref="B24:C24"/>
    <mergeCell ref="M24:N24"/>
    <mergeCell ref="B25:C25"/>
    <mergeCell ref="M25:N25"/>
    <mergeCell ref="B26:C26"/>
    <mergeCell ref="M26:N26"/>
    <mergeCell ref="B27:C27"/>
    <mergeCell ref="M27:N27"/>
    <mergeCell ref="B28:C28"/>
    <mergeCell ref="M28:N28"/>
    <mergeCell ref="B29:C29"/>
    <mergeCell ref="M29:N29"/>
    <mergeCell ref="B30:C30"/>
    <mergeCell ref="M30:N30"/>
    <mergeCell ref="B31:C31"/>
    <mergeCell ref="M31:N31"/>
    <mergeCell ref="B32:C32"/>
    <mergeCell ref="M32:N32"/>
    <mergeCell ref="A37:H37"/>
    <mergeCell ref="B33:C33"/>
    <mergeCell ref="M33:N33"/>
    <mergeCell ref="B34:C34"/>
    <mergeCell ref="M34:N34"/>
    <mergeCell ref="B35:C35"/>
    <mergeCell ref="M35:N35"/>
  </mergeCells>
  <phoneticPr fontId="1"/>
  <conditionalFormatting sqref="G1">
    <cfRule type="containsBlanks" dxfId="3" priority="2">
      <formula>LEN(TRIM(G1))=0</formula>
    </cfRule>
  </conditionalFormatting>
  <conditionalFormatting sqref="H2 J2:J3 L2:L3">
    <cfRule type="containsBlanks" dxfId="2" priority="1">
      <formula>LEN(TRIM(H2))=0</formula>
    </cfRule>
  </conditionalFormatting>
  <dataValidations count="2">
    <dataValidation type="list" allowBlank="1" showInputMessage="1" showErrorMessage="1" sqref="F6:L35" xr:uid="{4716BE45-5582-4036-8BE6-0AAE86B6EB10}">
      <formula1>"〇"</formula1>
    </dataValidation>
    <dataValidation type="list" allowBlank="1" showInputMessage="1" showErrorMessage="1" sqref="E6:E35" xr:uid="{57D58948-859C-4C90-90B4-5F1520B23DCF}">
      <formula1>"大人,学生"</formula1>
    </dataValidation>
  </dataValidations>
  <pageMargins left="0.7" right="0.7" top="0.75" bottom="0.75" header="0.3" footer="0.3"/>
  <pageSetup paperSize="9" scale="6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12</vt:i4>
      </vt:variant>
    </vt:vector>
  </HeadingPairs>
  <TitlesOfParts>
    <vt:vector size="22" baseType="lpstr">
      <vt:lpstr>利用団体票 </vt:lpstr>
      <vt:lpstr>健康状態調査票</vt:lpstr>
      <vt:lpstr>児童・生徒（男性）</vt:lpstr>
      <vt:lpstr>児童・生徒（女性）</vt:lpstr>
      <vt:lpstr>引率者（男性）</vt:lpstr>
      <vt:lpstr>引率者（女性）</vt:lpstr>
      <vt:lpstr>日帰り（研修生・男性）</vt:lpstr>
      <vt:lpstr>日帰り（研修生・女性）</vt:lpstr>
      <vt:lpstr>日帰り（引率者・男性）</vt:lpstr>
      <vt:lpstr>日帰り（引率者・女性）</vt:lpstr>
      <vt:lpstr>'引率者（女性）'!Print_Area</vt:lpstr>
      <vt:lpstr>'引率者（男性）'!Print_Area</vt:lpstr>
      <vt:lpstr>健康状態調査票!Print_Area</vt:lpstr>
      <vt:lpstr>'児童・生徒（女性）'!Print_Area</vt:lpstr>
      <vt:lpstr>'児童・生徒（男性）'!Print_Area</vt:lpstr>
      <vt:lpstr>'日帰り（引率者・女性）'!Print_Area</vt:lpstr>
      <vt:lpstr>'日帰り（引率者・男性）'!Print_Area</vt:lpstr>
      <vt:lpstr>'日帰り（研修生・女性）'!Print_Area</vt:lpstr>
      <vt:lpstr>'日帰り（研修生・男性）'!Print_Area</vt:lpstr>
      <vt:lpstr>'利用団体票 '!Print_Area</vt:lpstr>
      <vt:lpstr>'児童・生徒（女性）'!Print_Titles</vt:lpstr>
      <vt:lpstr>'児童・生徒（男性）'!Print_Titles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華純 野村</dc:creator>
  <cp:lastModifiedBy>黒田　雅秀</cp:lastModifiedBy>
  <cp:lastPrinted>2025-03-29T03:21:04Z</cp:lastPrinted>
  <dcterms:created xsi:type="dcterms:W3CDTF">2024-01-28T02:36:08Z</dcterms:created>
  <dcterms:modified xsi:type="dcterms:W3CDTF">2026-06-22T05:57:36Z</dcterms:modified>
</cp:coreProperties>
</file>